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C:\Users\Vijay\Documents\Deep Dive\"/>
    </mc:Choice>
  </mc:AlternateContent>
  <bookViews>
    <workbookView xWindow="0" yWindow="0" windowWidth="20490" windowHeight="7530" activeTab="3" xr2:uid="{00000000-000D-0000-FFFF-FFFF00000000}"/>
  </bookViews>
  <sheets>
    <sheet name="ELSS" sheetId="1" r:id="rId1"/>
    <sheet name="Analysis" sheetId="3" r:id="rId2"/>
    <sheet name="Table 1" sheetId="6" r:id="rId3"/>
    <sheet name="Table 2" sheetId="7" r:id="rId4"/>
  </sheets>
  <calcPr calcId="171027"/>
  <fileRecoveryPr repairLoad="1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Z46" i="3" l="1"/>
  <c r="Y46" i="3"/>
  <c r="AA13" i="3"/>
  <c r="AA11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2" i="3"/>
  <c r="AA10" i="3"/>
  <c r="AA9" i="3"/>
  <c r="AA8" i="3"/>
  <c r="AA7" i="3"/>
  <c r="AA6" i="3"/>
  <c r="AA5" i="3"/>
  <c r="T21" i="3"/>
  <c r="T25" i="3"/>
  <c r="T28" i="3"/>
  <c r="T40" i="3"/>
  <c r="T10" i="3"/>
  <c r="T9" i="3"/>
  <c r="T17" i="3"/>
  <c r="T33" i="3"/>
  <c r="T5" i="3"/>
  <c r="T32" i="3"/>
  <c r="T44" i="3"/>
  <c r="T13" i="3"/>
  <c r="T11" i="3"/>
  <c r="T20" i="3"/>
  <c r="T24" i="3"/>
  <c r="T36" i="3"/>
  <c r="T12" i="3"/>
  <c r="T22" i="3"/>
  <c r="T35" i="3"/>
  <c r="T23" i="3"/>
  <c r="T15" i="3"/>
  <c r="T41" i="3"/>
  <c r="T14" i="3"/>
  <c r="T42" i="3"/>
  <c r="T18" i="3"/>
  <c r="T31" i="3"/>
  <c r="T16" i="3"/>
  <c r="T30" i="3"/>
  <c r="T34" i="3"/>
  <c r="T38" i="3"/>
  <c r="T7" i="3"/>
  <c r="T39" i="3"/>
  <c r="T19" i="3"/>
  <c r="T45" i="3"/>
  <c r="T27" i="3"/>
  <c r="T26" i="3"/>
  <c r="T43" i="3"/>
  <c r="T29" i="3"/>
  <c r="T6" i="3"/>
  <c r="T37" i="3"/>
  <c r="T8" i="3"/>
  <c r="O21" i="3"/>
  <c r="O25" i="3"/>
  <c r="O28" i="3"/>
  <c r="O40" i="3"/>
  <c r="O10" i="3"/>
  <c r="O9" i="3"/>
  <c r="O17" i="3"/>
  <c r="O33" i="3"/>
  <c r="O5" i="3"/>
  <c r="O32" i="3"/>
  <c r="O44" i="3"/>
  <c r="O13" i="3"/>
  <c r="O11" i="3"/>
  <c r="O20" i="3"/>
  <c r="O24" i="3"/>
  <c r="O36" i="3"/>
  <c r="O12" i="3"/>
  <c r="O22" i="3"/>
  <c r="O35" i="3"/>
  <c r="O23" i="3"/>
  <c r="O15" i="3"/>
  <c r="O41" i="3"/>
  <c r="O14" i="3"/>
  <c r="O42" i="3"/>
  <c r="O18" i="3"/>
  <c r="O31" i="3"/>
  <c r="O16" i="3"/>
  <c r="O30" i="3"/>
  <c r="O34" i="3"/>
  <c r="O38" i="3"/>
  <c r="O7" i="3"/>
  <c r="O39" i="3"/>
  <c r="O19" i="3"/>
  <c r="O45" i="3"/>
  <c r="O27" i="3"/>
  <c r="O26" i="3"/>
  <c r="O43" i="3"/>
  <c r="O29" i="3"/>
  <c r="O6" i="3"/>
  <c r="O37" i="3"/>
  <c r="O8" i="3"/>
  <c r="J21" i="3"/>
  <c r="J25" i="3"/>
  <c r="J28" i="3"/>
  <c r="J40" i="3"/>
  <c r="J10" i="3"/>
  <c r="J9" i="3"/>
  <c r="J17" i="3"/>
  <c r="J33" i="3"/>
  <c r="J5" i="3"/>
  <c r="J32" i="3"/>
  <c r="J44" i="3"/>
  <c r="J13" i="3"/>
  <c r="J11" i="3"/>
  <c r="J20" i="3"/>
  <c r="J24" i="3"/>
  <c r="J36" i="3"/>
  <c r="J12" i="3"/>
  <c r="J22" i="3"/>
  <c r="J35" i="3"/>
  <c r="J23" i="3"/>
  <c r="J15" i="3"/>
  <c r="J41" i="3"/>
  <c r="J14" i="3"/>
  <c r="J42" i="3"/>
  <c r="J18" i="3"/>
  <c r="J31" i="3"/>
  <c r="J16" i="3"/>
  <c r="J30" i="3"/>
  <c r="J34" i="3"/>
  <c r="J38" i="3"/>
  <c r="J7" i="3"/>
  <c r="J39" i="3"/>
  <c r="J19" i="3"/>
  <c r="J45" i="3"/>
  <c r="J27" i="3"/>
  <c r="J26" i="3"/>
  <c r="J43" i="3"/>
  <c r="J29" i="3"/>
  <c r="J6" i="3"/>
  <c r="J37" i="3"/>
  <c r="J8" i="3"/>
  <c r="S46" i="3"/>
  <c r="R46" i="3"/>
  <c r="Q46" i="3"/>
  <c r="N46" i="3"/>
  <c r="M46" i="3"/>
  <c r="L46" i="3"/>
  <c r="I46" i="3"/>
  <c r="H46" i="3"/>
  <c r="G46" i="3"/>
  <c r="D46" i="3"/>
  <c r="C46" i="3"/>
  <c r="B46" i="3"/>
  <c r="E21" i="3"/>
  <c r="E25" i="3"/>
  <c r="E28" i="3"/>
  <c r="E40" i="3"/>
  <c r="E10" i="3"/>
  <c r="E9" i="3"/>
  <c r="E17" i="3"/>
  <c r="E33" i="3"/>
  <c r="E5" i="3"/>
  <c r="E32" i="3"/>
  <c r="E44" i="3"/>
  <c r="E13" i="3"/>
  <c r="E11" i="3"/>
  <c r="E20" i="3"/>
  <c r="E24" i="3"/>
  <c r="E36" i="3"/>
  <c r="E12" i="3"/>
  <c r="E22" i="3"/>
  <c r="E35" i="3"/>
  <c r="E23" i="3"/>
  <c r="E15" i="3"/>
  <c r="E41" i="3"/>
  <c r="E14" i="3"/>
  <c r="E42" i="3"/>
  <c r="E18" i="3"/>
  <c r="E31" i="3"/>
  <c r="E16" i="3"/>
  <c r="E30" i="3"/>
  <c r="E34" i="3"/>
  <c r="E38" i="3"/>
  <c r="E7" i="3"/>
  <c r="E39" i="3"/>
  <c r="E19" i="3"/>
  <c r="E45" i="3"/>
  <c r="E27" i="3"/>
  <c r="E26" i="3"/>
  <c r="E43" i="3"/>
  <c r="E29" i="3"/>
  <c r="E6" i="3"/>
  <c r="E37" i="3"/>
  <c r="E8" i="3"/>
  <c r="V37" i="3" l="1"/>
  <c r="V39" i="3"/>
  <c r="V42" i="3"/>
  <c r="V36" i="3"/>
  <c r="V33" i="3"/>
  <c r="V8" i="3"/>
  <c r="V43" i="3"/>
  <c r="V19" i="3"/>
  <c r="V34" i="3"/>
  <c r="V18" i="3"/>
  <c r="V15" i="3"/>
  <c r="V12" i="3"/>
  <c r="V11" i="3"/>
  <c r="V5" i="3"/>
  <c r="V10" i="3"/>
  <c r="V21" i="3"/>
  <c r="AA46" i="3"/>
  <c r="AB18" i="3" s="1"/>
  <c r="V6" i="3"/>
  <c r="V27" i="3"/>
  <c r="V16" i="3"/>
  <c r="V44" i="3"/>
  <c r="V28" i="3"/>
  <c r="E46" i="3"/>
  <c r="F30" i="3" s="1"/>
  <c r="V7" i="3"/>
  <c r="V35" i="3"/>
  <c r="V26" i="3"/>
  <c r="V40" i="3"/>
  <c r="F39" i="3"/>
  <c r="V30" i="3"/>
  <c r="V13" i="3"/>
  <c r="V14" i="3"/>
  <c r="V24" i="3"/>
  <c r="V17" i="3"/>
  <c r="V23" i="3"/>
  <c r="F14" i="3"/>
  <c r="V29" i="3"/>
  <c r="V45" i="3"/>
  <c r="V38" i="3"/>
  <c r="V31" i="3"/>
  <c r="V41" i="3"/>
  <c r="V22" i="3"/>
  <c r="V20" i="3"/>
  <c r="V32" i="3"/>
  <c r="V9" i="3"/>
  <c r="V25" i="3"/>
  <c r="T46" i="3"/>
  <c r="U30" i="3" s="1"/>
  <c r="J46" i="3"/>
  <c r="O46" i="3"/>
  <c r="P44" i="3" s="1"/>
  <c r="H53" i="1"/>
  <c r="K53" i="1"/>
  <c r="CH11" i="1"/>
  <c r="CG11" i="1"/>
  <c r="CI11" i="1"/>
  <c r="CJ11" i="1" s="1"/>
  <c r="CH12" i="1"/>
  <c r="CG12" i="1"/>
  <c r="CI12" i="1" s="1"/>
  <c r="CJ12" i="1" s="1"/>
  <c r="CH13" i="1"/>
  <c r="CG13" i="1"/>
  <c r="CI13" i="1" s="1"/>
  <c r="CJ13" i="1" s="1"/>
  <c r="CH14" i="1"/>
  <c r="CG14" i="1"/>
  <c r="CI14" i="1"/>
  <c r="CJ14" i="1" s="1"/>
  <c r="CH15" i="1"/>
  <c r="CG15" i="1"/>
  <c r="CI15" i="1"/>
  <c r="CJ15" i="1" s="1"/>
  <c r="CH16" i="1"/>
  <c r="CG16" i="1"/>
  <c r="CI16" i="1" s="1"/>
  <c r="CJ16" i="1" s="1"/>
  <c r="CH17" i="1"/>
  <c r="CG17" i="1"/>
  <c r="CI17" i="1" s="1"/>
  <c r="CJ17" i="1" s="1"/>
  <c r="CH18" i="1"/>
  <c r="CG18" i="1"/>
  <c r="CI18" i="1"/>
  <c r="CJ18" i="1" s="1"/>
  <c r="CH19" i="1"/>
  <c r="CG19" i="1"/>
  <c r="CI19" i="1"/>
  <c r="CJ19" i="1" s="1"/>
  <c r="CH20" i="1"/>
  <c r="CG20" i="1"/>
  <c r="CI20" i="1" s="1"/>
  <c r="CJ20" i="1" s="1"/>
  <c r="CH21" i="1"/>
  <c r="CG21" i="1"/>
  <c r="CI21" i="1" s="1"/>
  <c r="CJ21" i="1" s="1"/>
  <c r="CH22" i="1"/>
  <c r="CG22" i="1"/>
  <c r="CI22" i="1"/>
  <c r="CJ22" i="1" s="1"/>
  <c r="CH23" i="1"/>
  <c r="CG23" i="1"/>
  <c r="CI23" i="1"/>
  <c r="CJ23" i="1" s="1"/>
  <c r="CH24" i="1"/>
  <c r="CG24" i="1"/>
  <c r="CI24" i="1" s="1"/>
  <c r="CJ24" i="1" s="1"/>
  <c r="CH25" i="1"/>
  <c r="CG25" i="1"/>
  <c r="CI25" i="1" s="1"/>
  <c r="CJ25" i="1" s="1"/>
  <c r="CH26" i="1"/>
  <c r="CG26" i="1"/>
  <c r="CI26" i="1"/>
  <c r="CJ26" i="1" s="1"/>
  <c r="CH27" i="1"/>
  <c r="CG27" i="1"/>
  <c r="CI27" i="1"/>
  <c r="CJ27" i="1" s="1"/>
  <c r="CH28" i="1"/>
  <c r="CG28" i="1"/>
  <c r="CI28" i="1" s="1"/>
  <c r="CJ28" i="1" s="1"/>
  <c r="CH29" i="1"/>
  <c r="CG29" i="1"/>
  <c r="CI29" i="1" s="1"/>
  <c r="CJ29" i="1" s="1"/>
  <c r="CH30" i="1"/>
  <c r="CG30" i="1"/>
  <c r="CI30" i="1"/>
  <c r="CJ30" i="1" s="1"/>
  <c r="CH31" i="1"/>
  <c r="CG31" i="1"/>
  <c r="CI31" i="1" s="1"/>
  <c r="CJ31" i="1" s="1"/>
  <c r="CH32" i="1"/>
  <c r="CG32" i="1"/>
  <c r="CI32" i="1"/>
  <c r="CJ32" i="1" s="1"/>
  <c r="CH33" i="1"/>
  <c r="CG33" i="1"/>
  <c r="CI33" i="1" s="1"/>
  <c r="CJ33" i="1" s="1"/>
  <c r="CH34" i="1"/>
  <c r="CG34" i="1"/>
  <c r="CI34" i="1"/>
  <c r="CJ34" i="1" s="1"/>
  <c r="CH35" i="1"/>
  <c r="CG35" i="1"/>
  <c r="CI35" i="1" s="1"/>
  <c r="CJ35" i="1" s="1"/>
  <c r="CH36" i="1"/>
  <c r="CG36" i="1"/>
  <c r="CI36" i="1"/>
  <c r="CJ36" i="1" s="1"/>
  <c r="CH37" i="1"/>
  <c r="CG37" i="1"/>
  <c r="CI37" i="1" s="1"/>
  <c r="CJ37" i="1" s="1"/>
  <c r="CH38" i="1"/>
  <c r="CG38" i="1"/>
  <c r="CI38" i="1"/>
  <c r="CJ38" i="1" s="1"/>
  <c r="CH39" i="1"/>
  <c r="CG39" i="1"/>
  <c r="CI39" i="1" s="1"/>
  <c r="CJ39" i="1" s="1"/>
  <c r="CH40" i="1"/>
  <c r="CG40" i="1"/>
  <c r="CI40" i="1"/>
  <c r="CJ40" i="1" s="1"/>
  <c r="CH41" i="1"/>
  <c r="CG41" i="1"/>
  <c r="CI41" i="1" s="1"/>
  <c r="CJ41" i="1" s="1"/>
  <c r="CH42" i="1"/>
  <c r="CG42" i="1"/>
  <c r="CI42" i="1"/>
  <c r="CJ42" i="1" s="1"/>
  <c r="CH43" i="1"/>
  <c r="CG43" i="1"/>
  <c r="CI43" i="1" s="1"/>
  <c r="CJ43" i="1" s="1"/>
  <c r="CH44" i="1"/>
  <c r="CG44" i="1"/>
  <c r="CI44" i="1"/>
  <c r="CJ44" i="1" s="1"/>
  <c r="CH45" i="1"/>
  <c r="CG45" i="1"/>
  <c r="CI45" i="1" s="1"/>
  <c r="CJ45" i="1" s="1"/>
  <c r="CH46" i="1"/>
  <c r="CG46" i="1"/>
  <c r="CI46" i="1"/>
  <c r="CJ46" i="1" s="1"/>
  <c r="CH47" i="1"/>
  <c r="CG47" i="1"/>
  <c r="CI47" i="1" s="1"/>
  <c r="CJ47" i="1" s="1"/>
  <c r="CH48" i="1"/>
  <c r="CG48" i="1"/>
  <c r="CI48" i="1"/>
  <c r="CJ48" i="1" s="1"/>
  <c r="CH49" i="1"/>
  <c r="CG49" i="1"/>
  <c r="CI49" i="1" s="1"/>
  <c r="CJ49" i="1" s="1"/>
  <c r="CH50" i="1"/>
  <c r="CG50" i="1"/>
  <c r="CI50" i="1"/>
  <c r="CJ50" i="1" s="1"/>
  <c r="CH51" i="1"/>
  <c r="CG51" i="1"/>
  <c r="CI51" i="1" s="1"/>
  <c r="CJ51" i="1" s="1"/>
  <c r="CH52" i="1"/>
  <c r="CG52" i="1"/>
  <c r="CI52" i="1"/>
  <c r="CJ52" i="1" s="1"/>
  <c r="CH10" i="1"/>
  <c r="CG10" i="1"/>
  <c r="CI10" i="1" s="1"/>
  <c r="CJ10" i="1" s="1"/>
  <c r="CH9" i="1"/>
  <c r="CG9" i="1"/>
  <c r="CI9" i="1"/>
  <c r="CJ9" i="1" s="1"/>
  <c r="CD11" i="1"/>
  <c r="CC11" i="1"/>
  <c r="CE11" i="1" s="1"/>
  <c r="CF11" i="1" s="1"/>
  <c r="CD12" i="1"/>
  <c r="CC12" i="1"/>
  <c r="CE12" i="1"/>
  <c r="CF12" i="1" s="1"/>
  <c r="CD13" i="1"/>
  <c r="CC13" i="1"/>
  <c r="CE13" i="1" s="1"/>
  <c r="CF13" i="1" s="1"/>
  <c r="CD14" i="1"/>
  <c r="CC14" i="1"/>
  <c r="CE14" i="1"/>
  <c r="CF14" i="1" s="1"/>
  <c r="CD15" i="1"/>
  <c r="CC15" i="1"/>
  <c r="CE15" i="1" s="1"/>
  <c r="CF15" i="1" s="1"/>
  <c r="CD16" i="1"/>
  <c r="CC16" i="1"/>
  <c r="CE16" i="1"/>
  <c r="CF16" i="1" s="1"/>
  <c r="CD17" i="1"/>
  <c r="CC17" i="1"/>
  <c r="CE17" i="1" s="1"/>
  <c r="CF17" i="1" s="1"/>
  <c r="CD18" i="1"/>
  <c r="CC18" i="1"/>
  <c r="CE18" i="1"/>
  <c r="CF18" i="1" s="1"/>
  <c r="CD19" i="1"/>
  <c r="CC19" i="1"/>
  <c r="CE19" i="1" s="1"/>
  <c r="CF19" i="1" s="1"/>
  <c r="CD20" i="1"/>
  <c r="CC20" i="1"/>
  <c r="CE20" i="1"/>
  <c r="CF20" i="1" s="1"/>
  <c r="CD21" i="1"/>
  <c r="CC21" i="1"/>
  <c r="CE21" i="1" s="1"/>
  <c r="CF21" i="1" s="1"/>
  <c r="CD22" i="1"/>
  <c r="CC22" i="1"/>
  <c r="CE22" i="1" s="1"/>
  <c r="CF22" i="1" s="1"/>
  <c r="CD23" i="1"/>
  <c r="CC23" i="1"/>
  <c r="CE23" i="1" s="1"/>
  <c r="CF23" i="1" s="1"/>
  <c r="CD24" i="1"/>
  <c r="CC24" i="1"/>
  <c r="CE24" i="1"/>
  <c r="CF24" i="1" s="1"/>
  <c r="CD25" i="1"/>
  <c r="CC25" i="1"/>
  <c r="CE25" i="1" s="1"/>
  <c r="CF25" i="1" s="1"/>
  <c r="CD26" i="1"/>
  <c r="CC26" i="1"/>
  <c r="CE26" i="1" s="1"/>
  <c r="CF26" i="1" s="1"/>
  <c r="CD27" i="1"/>
  <c r="CC27" i="1"/>
  <c r="CE27" i="1"/>
  <c r="CF27" i="1" s="1"/>
  <c r="CD28" i="1"/>
  <c r="CC28" i="1"/>
  <c r="CE28" i="1"/>
  <c r="CF28" i="1" s="1"/>
  <c r="CD29" i="1"/>
  <c r="CC29" i="1"/>
  <c r="CE29" i="1" s="1"/>
  <c r="CF29" i="1" s="1"/>
  <c r="CD30" i="1"/>
  <c r="CC30" i="1"/>
  <c r="CE30" i="1" s="1"/>
  <c r="CF30" i="1" s="1"/>
  <c r="CD31" i="1"/>
  <c r="CC31" i="1"/>
  <c r="CE31" i="1" s="1"/>
  <c r="CF31" i="1" s="1"/>
  <c r="CD32" i="1"/>
  <c r="CC32" i="1"/>
  <c r="CE32" i="1"/>
  <c r="CF32" i="1" s="1"/>
  <c r="CD33" i="1"/>
  <c r="CC33" i="1"/>
  <c r="CE33" i="1"/>
  <c r="CF33" i="1" s="1"/>
  <c r="CD34" i="1"/>
  <c r="CC34" i="1"/>
  <c r="CE34" i="1"/>
  <c r="CF34" i="1" s="1"/>
  <c r="CD35" i="1"/>
  <c r="CC35" i="1"/>
  <c r="CE35" i="1" s="1"/>
  <c r="CF35" i="1" s="1"/>
  <c r="CD36" i="1"/>
  <c r="CC36" i="1"/>
  <c r="CE36" i="1"/>
  <c r="CF36" i="1" s="1"/>
  <c r="CD37" i="1"/>
  <c r="CC37" i="1"/>
  <c r="CE37" i="1"/>
  <c r="CF37" i="1" s="1"/>
  <c r="CD38" i="1"/>
  <c r="CC38" i="1"/>
  <c r="CE38" i="1"/>
  <c r="CF38" i="1" s="1"/>
  <c r="CD39" i="1"/>
  <c r="CC39" i="1"/>
  <c r="CE39" i="1" s="1"/>
  <c r="CF39" i="1" s="1"/>
  <c r="CD40" i="1"/>
  <c r="CC40" i="1"/>
  <c r="CE40" i="1"/>
  <c r="CF40" i="1" s="1"/>
  <c r="CD41" i="1"/>
  <c r="CC41" i="1"/>
  <c r="CE41" i="1"/>
  <c r="CF41" i="1" s="1"/>
  <c r="CD42" i="1"/>
  <c r="CC42" i="1"/>
  <c r="CE42" i="1"/>
  <c r="CF42" i="1" s="1"/>
  <c r="CD43" i="1"/>
  <c r="CC43" i="1"/>
  <c r="CE43" i="1" s="1"/>
  <c r="CF43" i="1" s="1"/>
  <c r="CD44" i="1"/>
  <c r="CC44" i="1"/>
  <c r="CE44" i="1"/>
  <c r="CF44" i="1" s="1"/>
  <c r="CD45" i="1"/>
  <c r="CC45" i="1"/>
  <c r="CE45" i="1"/>
  <c r="CF45" i="1" s="1"/>
  <c r="CD46" i="1"/>
  <c r="CC46" i="1"/>
  <c r="CE46" i="1"/>
  <c r="CF46" i="1" s="1"/>
  <c r="CD47" i="1"/>
  <c r="CC47" i="1"/>
  <c r="CE47" i="1" s="1"/>
  <c r="CF47" i="1" s="1"/>
  <c r="CD48" i="1"/>
  <c r="CC48" i="1"/>
  <c r="CE48" i="1"/>
  <c r="CF48" i="1" s="1"/>
  <c r="CD49" i="1"/>
  <c r="CC49" i="1"/>
  <c r="CE49" i="1"/>
  <c r="CF49" i="1" s="1"/>
  <c r="CD50" i="1"/>
  <c r="CC50" i="1"/>
  <c r="CE50" i="1"/>
  <c r="CF50" i="1" s="1"/>
  <c r="CD51" i="1"/>
  <c r="CC51" i="1"/>
  <c r="CE51" i="1" s="1"/>
  <c r="CF51" i="1" s="1"/>
  <c r="CD52" i="1"/>
  <c r="CC52" i="1"/>
  <c r="CE52" i="1"/>
  <c r="CF52" i="1" s="1"/>
  <c r="CD10" i="1"/>
  <c r="CC10" i="1"/>
  <c r="CE10" i="1"/>
  <c r="CF10" i="1" s="1"/>
  <c r="CD9" i="1"/>
  <c r="CC9" i="1"/>
  <c r="CE9" i="1"/>
  <c r="CF9" i="1" s="1"/>
  <c r="BZ11" i="1"/>
  <c r="BY11" i="1"/>
  <c r="CA11" i="1" s="1"/>
  <c r="CB11" i="1" s="1"/>
  <c r="BZ12" i="1"/>
  <c r="BY12" i="1"/>
  <c r="CA12" i="1"/>
  <c r="CB12" i="1" s="1"/>
  <c r="BZ13" i="1"/>
  <c r="BY13" i="1"/>
  <c r="CA13" i="1"/>
  <c r="CB13" i="1" s="1"/>
  <c r="BZ14" i="1"/>
  <c r="BY14" i="1"/>
  <c r="CA14" i="1"/>
  <c r="CB14" i="1" s="1"/>
  <c r="BZ15" i="1"/>
  <c r="BY15" i="1"/>
  <c r="CA15" i="1" s="1"/>
  <c r="CB15" i="1" s="1"/>
  <c r="BZ16" i="1"/>
  <c r="BY16" i="1"/>
  <c r="CA16" i="1"/>
  <c r="CB16" i="1" s="1"/>
  <c r="BZ17" i="1"/>
  <c r="BY17" i="1"/>
  <c r="CA17" i="1"/>
  <c r="CB17" i="1" s="1"/>
  <c r="BZ18" i="1"/>
  <c r="BY18" i="1"/>
  <c r="CA18" i="1"/>
  <c r="CB18" i="1" s="1"/>
  <c r="BZ19" i="1"/>
  <c r="BY19" i="1"/>
  <c r="CA19" i="1" s="1"/>
  <c r="CB19" i="1" s="1"/>
  <c r="BZ20" i="1"/>
  <c r="BY20" i="1"/>
  <c r="CA20" i="1"/>
  <c r="CB20" i="1" s="1"/>
  <c r="BZ21" i="1"/>
  <c r="BY21" i="1"/>
  <c r="CA21" i="1"/>
  <c r="CB21" i="1" s="1"/>
  <c r="BZ22" i="1"/>
  <c r="BY22" i="1"/>
  <c r="CA22" i="1"/>
  <c r="CB22" i="1" s="1"/>
  <c r="BZ23" i="1"/>
  <c r="BY23" i="1"/>
  <c r="CA23" i="1" s="1"/>
  <c r="CB23" i="1" s="1"/>
  <c r="BZ24" i="1"/>
  <c r="BY24" i="1"/>
  <c r="CA24" i="1"/>
  <c r="CB24" i="1" s="1"/>
  <c r="BZ25" i="1"/>
  <c r="BY25" i="1"/>
  <c r="CA25" i="1"/>
  <c r="CB25" i="1" s="1"/>
  <c r="BZ26" i="1"/>
  <c r="BY26" i="1"/>
  <c r="CA26" i="1"/>
  <c r="CB26" i="1" s="1"/>
  <c r="BZ27" i="1"/>
  <c r="BY27" i="1"/>
  <c r="CA27" i="1" s="1"/>
  <c r="CB27" i="1" s="1"/>
  <c r="BZ28" i="1"/>
  <c r="BY28" i="1"/>
  <c r="CA28" i="1"/>
  <c r="CB28" i="1" s="1"/>
  <c r="BZ29" i="1"/>
  <c r="BY29" i="1"/>
  <c r="CA29" i="1"/>
  <c r="CB29" i="1" s="1"/>
  <c r="BZ30" i="1"/>
  <c r="BY30" i="1"/>
  <c r="CA30" i="1"/>
  <c r="CB30" i="1" s="1"/>
  <c r="BZ31" i="1"/>
  <c r="BY31" i="1"/>
  <c r="CA31" i="1" s="1"/>
  <c r="BZ32" i="1"/>
  <c r="BY32" i="1"/>
  <c r="CA32" i="1"/>
  <c r="BZ33" i="1"/>
  <c r="BY33" i="1"/>
  <c r="CA33" i="1"/>
  <c r="BZ34" i="1"/>
  <c r="CB34" i="1" s="1"/>
  <c r="BY34" i="1"/>
  <c r="CA34" i="1"/>
  <c r="BZ35" i="1"/>
  <c r="BY35" i="1"/>
  <c r="CA35" i="1" s="1"/>
  <c r="BZ36" i="1"/>
  <c r="BY36" i="1"/>
  <c r="CA36" i="1"/>
  <c r="BZ37" i="1"/>
  <c r="BY37" i="1"/>
  <c r="CA37" i="1"/>
  <c r="BZ38" i="1"/>
  <c r="CB38" i="1" s="1"/>
  <c r="BY38" i="1"/>
  <c r="CA38" i="1"/>
  <c r="BZ39" i="1"/>
  <c r="BY39" i="1"/>
  <c r="CA39" i="1" s="1"/>
  <c r="BZ40" i="1"/>
  <c r="BY40" i="1"/>
  <c r="CA40" i="1"/>
  <c r="BZ41" i="1"/>
  <c r="BY41" i="1"/>
  <c r="CA41" i="1"/>
  <c r="BZ42" i="1"/>
  <c r="CB42" i="1" s="1"/>
  <c r="BY42" i="1"/>
  <c r="CA42" i="1"/>
  <c r="BZ43" i="1"/>
  <c r="BY43" i="1"/>
  <c r="CA43" i="1" s="1"/>
  <c r="BZ44" i="1"/>
  <c r="BY44" i="1"/>
  <c r="CA44" i="1"/>
  <c r="BZ45" i="1"/>
  <c r="BY45" i="1"/>
  <c r="CA45" i="1"/>
  <c r="BZ46" i="1"/>
  <c r="CB46" i="1" s="1"/>
  <c r="BY46" i="1"/>
  <c r="CA46" i="1"/>
  <c r="BZ47" i="1"/>
  <c r="BY47" i="1"/>
  <c r="CA47" i="1" s="1"/>
  <c r="BZ48" i="1"/>
  <c r="BY48" i="1"/>
  <c r="CA48" i="1"/>
  <c r="BZ49" i="1"/>
  <c r="BY49" i="1"/>
  <c r="CA49" i="1"/>
  <c r="BZ50" i="1"/>
  <c r="CB50" i="1" s="1"/>
  <c r="BY50" i="1"/>
  <c r="CA50" i="1"/>
  <c r="BZ51" i="1"/>
  <c r="BY51" i="1"/>
  <c r="CA51" i="1" s="1"/>
  <c r="BZ52" i="1"/>
  <c r="BY52" i="1"/>
  <c r="CA52" i="1"/>
  <c r="BZ10" i="1"/>
  <c r="BY10" i="1"/>
  <c r="CA10" i="1"/>
  <c r="BZ9" i="1"/>
  <c r="CB9" i="1" s="1"/>
  <c r="BY9" i="1"/>
  <c r="CA9" i="1"/>
  <c r="BV11" i="1"/>
  <c r="BU11" i="1"/>
  <c r="BW11" i="1" s="1"/>
  <c r="BV12" i="1"/>
  <c r="BU12" i="1"/>
  <c r="BW12" i="1"/>
  <c r="BV13" i="1"/>
  <c r="BU13" i="1"/>
  <c r="BW13" i="1"/>
  <c r="BV14" i="1"/>
  <c r="BX14" i="1" s="1"/>
  <c r="BU14" i="1"/>
  <c r="BW14" i="1"/>
  <c r="BV15" i="1"/>
  <c r="BU15" i="1"/>
  <c r="BW15" i="1" s="1"/>
  <c r="BV16" i="1"/>
  <c r="BU16" i="1"/>
  <c r="BW16" i="1"/>
  <c r="BV17" i="1"/>
  <c r="BU17" i="1"/>
  <c r="BW17" i="1"/>
  <c r="BV18" i="1"/>
  <c r="BX18" i="1" s="1"/>
  <c r="BU18" i="1"/>
  <c r="BW18" i="1"/>
  <c r="BV19" i="1"/>
  <c r="BU19" i="1"/>
  <c r="BW19" i="1" s="1"/>
  <c r="BV20" i="1"/>
  <c r="BU20" i="1"/>
  <c r="BW20" i="1"/>
  <c r="BV21" i="1"/>
  <c r="BU21" i="1"/>
  <c r="BW21" i="1"/>
  <c r="BV22" i="1"/>
  <c r="BX22" i="1" s="1"/>
  <c r="BU22" i="1"/>
  <c r="BW22" i="1"/>
  <c r="BV23" i="1"/>
  <c r="BU23" i="1"/>
  <c r="BW23" i="1" s="1"/>
  <c r="BV24" i="1"/>
  <c r="BU24" i="1"/>
  <c r="BW24" i="1"/>
  <c r="BV25" i="1"/>
  <c r="BU25" i="1"/>
  <c r="BW25" i="1"/>
  <c r="BV26" i="1"/>
  <c r="BX26" i="1" s="1"/>
  <c r="BU26" i="1"/>
  <c r="BW26" i="1"/>
  <c r="BV27" i="1"/>
  <c r="BU27" i="1"/>
  <c r="BW27" i="1" s="1"/>
  <c r="BV28" i="1"/>
  <c r="BU28" i="1"/>
  <c r="BW28" i="1"/>
  <c r="BV29" i="1"/>
  <c r="BU29" i="1"/>
  <c r="BW29" i="1"/>
  <c r="BV30" i="1"/>
  <c r="BX30" i="1" s="1"/>
  <c r="BU30" i="1"/>
  <c r="BW30" i="1"/>
  <c r="BV31" i="1"/>
  <c r="BU31" i="1"/>
  <c r="BW31" i="1" s="1"/>
  <c r="BV32" i="1"/>
  <c r="BU32" i="1"/>
  <c r="BW32" i="1"/>
  <c r="BV33" i="1"/>
  <c r="BU33" i="1"/>
  <c r="BW33" i="1"/>
  <c r="BV34" i="1"/>
  <c r="BX34" i="1" s="1"/>
  <c r="BU34" i="1"/>
  <c r="BW34" i="1"/>
  <c r="BV35" i="1"/>
  <c r="BU35" i="1"/>
  <c r="BW35" i="1" s="1"/>
  <c r="BV36" i="1"/>
  <c r="BU36" i="1"/>
  <c r="BW36" i="1"/>
  <c r="BV37" i="1"/>
  <c r="BU37" i="1"/>
  <c r="BW37" i="1"/>
  <c r="BV38" i="1"/>
  <c r="BX38" i="1" s="1"/>
  <c r="BU38" i="1"/>
  <c r="BW38" i="1"/>
  <c r="BV39" i="1"/>
  <c r="BU39" i="1"/>
  <c r="BW39" i="1" s="1"/>
  <c r="BV40" i="1"/>
  <c r="BU40" i="1"/>
  <c r="BW40" i="1"/>
  <c r="BV41" i="1"/>
  <c r="BU41" i="1"/>
  <c r="BW41" i="1"/>
  <c r="BV42" i="1"/>
  <c r="BX42" i="1" s="1"/>
  <c r="BU42" i="1"/>
  <c r="BW42" i="1"/>
  <c r="BV43" i="1"/>
  <c r="BU43" i="1"/>
  <c r="BW43" i="1" s="1"/>
  <c r="BV44" i="1"/>
  <c r="BU44" i="1"/>
  <c r="BW44" i="1"/>
  <c r="BV45" i="1"/>
  <c r="BU45" i="1"/>
  <c r="BW45" i="1"/>
  <c r="BV46" i="1"/>
  <c r="BX46" i="1" s="1"/>
  <c r="BU46" i="1"/>
  <c r="BW46" i="1"/>
  <c r="BV47" i="1"/>
  <c r="BU47" i="1"/>
  <c r="BW47" i="1" s="1"/>
  <c r="BV48" i="1"/>
  <c r="BU48" i="1"/>
  <c r="BW48" i="1"/>
  <c r="BV49" i="1"/>
  <c r="BU49" i="1"/>
  <c r="BW49" i="1"/>
  <c r="BV50" i="1"/>
  <c r="BX50" i="1" s="1"/>
  <c r="BU50" i="1"/>
  <c r="BW50" i="1"/>
  <c r="BV51" i="1"/>
  <c r="BU51" i="1"/>
  <c r="BW51" i="1" s="1"/>
  <c r="BV52" i="1"/>
  <c r="BU52" i="1"/>
  <c r="BW52" i="1"/>
  <c r="BV10" i="1"/>
  <c r="BU10" i="1"/>
  <c r="BW10" i="1"/>
  <c r="BV9" i="1"/>
  <c r="BX9" i="1" s="1"/>
  <c r="BU9" i="1"/>
  <c r="BW9" i="1"/>
  <c r="BR11" i="1"/>
  <c r="BQ11" i="1"/>
  <c r="BS11" i="1" s="1"/>
  <c r="BR12" i="1"/>
  <c r="BQ12" i="1"/>
  <c r="BS12" i="1"/>
  <c r="BR13" i="1"/>
  <c r="BQ13" i="1"/>
  <c r="BS13" i="1"/>
  <c r="BR14" i="1"/>
  <c r="BT14" i="1" s="1"/>
  <c r="BQ14" i="1"/>
  <c r="BS14" i="1"/>
  <c r="BR15" i="1"/>
  <c r="BQ15" i="1"/>
  <c r="BS15" i="1" s="1"/>
  <c r="BR16" i="1"/>
  <c r="BQ16" i="1"/>
  <c r="BS16" i="1"/>
  <c r="BR17" i="1"/>
  <c r="BQ17" i="1"/>
  <c r="BS17" i="1"/>
  <c r="BR18" i="1"/>
  <c r="BT18" i="1" s="1"/>
  <c r="BQ18" i="1"/>
  <c r="BS18" i="1"/>
  <c r="BR19" i="1"/>
  <c r="BQ19" i="1"/>
  <c r="BS19" i="1" s="1"/>
  <c r="BR20" i="1"/>
  <c r="BQ20" i="1"/>
  <c r="BS20" i="1"/>
  <c r="BR21" i="1"/>
  <c r="BQ21" i="1"/>
  <c r="BS21" i="1"/>
  <c r="BR22" i="1"/>
  <c r="BT22" i="1" s="1"/>
  <c r="BQ22" i="1"/>
  <c r="BS22" i="1"/>
  <c r="BR23" i="1"/>
  <c r="BQ23" i="1"/>
  <c r="BS23" i="1" s="1"/>
  <c r="BR24" i="1"/>
  <c r="BQ24" i="1"/>
  <c r="BS24" i="1"/>
  <c r="BR25" i="1"/>
  <c r="BQ25" i="1"/>
  <c r="BS25" i="1"/>
  <c r="BR26" i="1"/>
  <c r="BT26" i="1" s="1"/>
  <c r="BQ26" i="1"/>
  <c r="BS26" i="1"/>
  <c r="BR27" i="1"/>
  <c r="BQ27" i="1"/>
  <c r="BS27" i="1" s="1"/>
  <c r="BR28" i="1"/>
  <c r="BQ28" i="1"/>
  <c r="BS28" i="1" s="1"/>
  <c r="BR29" i="1"/>
  <c r="BQ29" i="1"/>
  <c r="BS29" i="1"/>
  <c r="BR30" i="1"/>
  <c r="BT30" i="1" s="1"/>
  <c r="BQ30" i="1"/>
  <c r="BS30" i="1"/>
  <c r="BR31" i="1"/>
  <c r="BQ31" i="1"/>
  <c r="BS31" i="1" s="1"/>
  <c r="BR32" i="1"/>
  <c r="BQ32" i="1"/>
  <c r="BS32" i="1"/>
  <c r="BR33" i="1"/>
  <c r="BQ33" i="1"/>
  <c r="BS33" i="1"/>
  <c r="BR34" i="1"/>
  <c r="BT34" i="1" s="1"/>
  <c r="BQ34" i="1"/>
  <c r="BS34" i="1"/>
  <c r="BR35" i="1"/>
  <c r="BQ35" i="1"/>
  <c r="BS35" i="1" s="1"/>
  <c r="BR36" i="1"/>
  <c r="BQ36" i="1"/>
  <c r="BS36" i="1"/>
  <c r="BR37" i="1"/>
  <c r="BQ37" i="1"/>
  <c r="BS37" i="1"/>
  <c r="BR38" i="1"/>
  <c r="BT38" i="1" s="1"/>
  <c r="BQ38" i="1"/>
  <c r="BS38" i="1"/>
  <c r="BR39" i="1"/>
  <c r="BQ39" i="1"/>
  <c r="BS39" i="1" s="1"/>
  <c r="BR40" i="1"/>
  <c r="BQ40" i="1"/>
  <c r="BS40" i="1" s="1"/>
  <c r="BR41" i="1"/>
  <c r="BQ41" i="1"/>
  <c r="BS41" i="1" s="1"/>
  <c r="BR42" i="1"/>
  <c r="BQ42" i="1"/>
  <c r="BS42" i="1"/>
  <c r="BR43" i="1"/>
  <c r="BT43" i="1" s="1"/>
  <c r="BQ43" i="1"/>
  <c r="BS43" i="1"/>
  <c r="BR44" i="1"/>
  <c r="BQ44" i="1"/>
  <c r="BS44" i="1" s="1"/>
  <c r="BR45" i="1"/>
  <c r="BQ45" i="1"/>
  <c r="BS45" i="1" s="1"/>
  <c r="BR46" i="1"/>
  <c r="BQ46" i="1"/>
  <c r="BS46" i="1"/>
  <c r="BR47" i="1"/>
  <c r="BT47" i="1" s="1"/>
  <c r="BQ47" i="1"/>
  <c r="BS47" i="1"/>
  <c r="BR48" i="1"/>
  <c r="BQ48" i="1"/>
  <c r="BS48" i="1" s="1"/>
  <c r="BR49" i="1"/>
  <c r="BQ49" i="1"/>
  <c r="BS49" i="1" s="1"/>
  <c r="BR50" i="1"/>
  <c r="BQ50" i="1"/>
  <c r="BS50" i="1"/>
  <c r="BR51" i="1"/>
  <c r="BT51" i="1" s="1"/>
  <c r="BQ51" i="1"/>
  <c r="BS51" i="1"/>
  <c r="BR52" i="1"/>
  <c r="BQ52" i="1"/>
  <c r="BS52" i="1" s="1"/>
  <c r="BR10" i="1"/>
  <c r="BQ10" i="1"/>
  <c r="BS10" i="1"/>
  <c r="BR9" i="1"/>
  <c r="BQ9" i="1"/>
  <c r="BS9" i="1"/>
  <c r="BN11" i="1"/>
  <c r="BP11" i="1" s="1"/>
  <c r="BM11" i="1"/>
  <c r="BO11" i="1"/>
  <c r="BN12" i="1"/>
  <c r="BM12" i="1"/>
  <c r="BO12" i="1" s="1"/>
  <c r="BN13" i="1"/>
  <c r="BM13" i="1"/>
  <c r="BO13" i="1"/>
  <c r="BN14" i="1"/>
  <c r="BM14" i="1"/>
  <c r="BO14" i="1"/>
  <c r="BN15" i="1"/>
  <c r="BP15" i="1" s="1"/>
  <c r="BM15" i="1"/>
  <c r="BO15" i="1"/>
  <c r="BN16" i="1"/>
  <c r="BM16" i="1"/>
  <c r="BO16" i="1" s="1"/>
  <c r="BN17" i="1"/>
  <c r="BM17" i="1"/>
  <c r="BO17" i="1"/>
  <c r="BN18" i="1"/>
  <c r="BM18" i="1"/>
  <c r="BO18" i="1"/>
  <c r="BN19" i="1"/>
  <c r="BP19" i="1" s="1"/>
  <c r="BM19" i="1"/>
  <c r="BO19" i="1"/>
  <c r="BN20" i="1"/>
  <c r="BM20" i="1"/>
  <c r="BO20" i="1" s="1"/>
  <c r="BN21" i="1"/>
  <c r="BM21" i="1"/>
  <c r="BO21" i="1"/>
  <c r="BN22" i="1"/>
  <c r="BM22" i="1"/>
  <c r="BO22" i="1"/>
  <c r="BN23" i="1"/>
  <c r="BP23" i="1" s="1"/>
  <c r="BM23" i="1"/>
  <c r="BO23" i="1"/>
  <c r="BN24" i="1"/>
  <c r="BM24" i="1"/>
  <c r="BO24" i="1" s="1"/>
  <c r="BN25" i="1"/>
  <c r="BM25" i="1"/>
  <c r="BO25" i="1"/>
  <c r="BN26" i="1"/>
  <c r="BM26" i="1"/>
  <c r="BO26" i="1"/>
  <c r="BN27" i="1"/>
  <c r="BP27" i="1" s="1"/>
  <c r="BM27" i="1"/>
  <c r="BO27" i="1"/>
  <c r="BN28" i="1"/>
  <c r="BM28" i="1"/>
  <c r="BO28" i="1" s="1"/>
  <c r="BN29" i="1"/>
  <c r="BM29" i="1"/>
  <c r="BO29" i="1"/>
  <c r="BN30" i="1"/>
  <c r="BM30" i="1"/>
  <c r="BO30" i="1"/>
  <c r="BN31" i="1"/>
  <c r="BP31" i="1" s="1"/>
  <c r="BM31" i="1"/>
  <c r="BO31" i="1"/>
  <c r="BN32" i="1"/>
  <c r="BM32" i="1"/>
  <c r="BO32" i="1" s="1"/>
  <c r="BN33" i="1"/>
  <c r="BM33" i="1"/>
  <c r="BO33" i="1"/>
  <c r="BN34" i="1"/>
  <c r="BM34" i="1"/>
  <c r="BO34" i="1"/>
  <c r="BN35" i="1"/>
  <c r="BP35" i="1" s="1"/>
  <c r="BM35" i="1"/>
  <c r="BO35" i="1"/>
  <c r="BN36" i="1"/>
  <c r="BM36" i="1"/>
  <c r="BO36" i="1" s="1"/>
  <c r="BN37" i="1"/>
  <c r="BM37" i="1"/>
  <c r="BO37" i="1"/>
  <c r="BN38" i="1"/>
  <c r="BM38" i="1"/>
  <c r="BO38" i="1"/>
  <c r="BN39" i="1"/>
  <c r="BP39" i="1" s="1"/>
  <c r="BM39" i="1"/>
  <c r="BO39" i="1"/>
  <c r="BN40" i="1"/>
  <c r="BM40" i="1"/>
  <c r="BO40" i="1" s="1"/>
  <c r="BN41" i="1"/>
  <c r="BM41" i="1"/>
  <c r="BO41" i="1"/>
  <c r="BN42" i="1"/>
  <c r="BM42" i="1"/>
  <c r="BO42" i="1"/>
  <c r="BN43" i="1"/>
  <c r="BP43" i="1" s="1"/>
  <c r="BM43" i="1"/>
  <c r="BO43" i="1"/>
  <c r="BN44" i="1"/>
  <c r="BM44" i="1"/>
  <c r="BO44" i="1" s="1"/>
  <c r="BN45" i="1"/>
  <c r="BM45" i="1"/>
  <c r="BO45" i="1"/>
  <c r="BN46" i="1"/>
  <c r="BM46" i="1"/>
  <c r="BO46" i="1"/>
  <c r="BN47" i="1"/>
  <c r="BP47" i="1" s="1"/>
  <c r="BM47" i="1"/>
  <c r="BO47" i="1"/>
  <c r="BN48" i="1"/>
  <c r="BM48" i="1"/>
  <c r="BO48" i="1" s="1"/>
  <c r="BN49" i="1"/>
  <c r="BM49" i="1"/>
  <c r="BO49" i="1"/>
  <c r="BN50" i="1"/>
  <c r="BM50" i="1"/>
  <c r="BO50" i="1"/>
  <c r="BN51" i="1"/>
  <c r="BP51" i="1" s="1"/>
  <c r="BM51" i="1"/>
  <c r="BO51" i="1"/>
  <c r="BN52" i="1"/>
  <c r="BM52" i="1"/>
  <c r="BO52" i="1" s="1"/>
  <c r="BN10" i="1"/>
  <c r="BM10" i="1"/>
  <c r="BO10" i="1"/>
  <c r="BN9" i="1"/>
  <c r="BM9" i="1"/>
  <c r="BO9" i="1"/>
  <c r="BJ11" i="1"/>
  <c r="BL11" i="1" s="1"/>
  <c r="BI11" i="1"/>
  <c r="BK11" i="1"/>
  <c r="BJ12" i="1"/>
  <c r="BI12" i="1"/>
  <c r="BK12" i="1" s="1"/>
  <c r="BJ13" i="1"/>
  <c r="BI13" i="1"/>
  <c r="BK13" i="1"/>
  <c r="BJ14" i="1"/>
  <c r="BI14" i="1"/>
  <c r="BK14" i="1"/>
  <c r="BJ15" i="1"/>
  <c r="BL15" i="1" s="1"/>
  <c r="BI15" i="1"/>
  <c r="BK15" i="1"/>
  <c r="BJ16" i="1"/>
  <c r="BI16" i="1"/>
  <c r="BK16" i="1" s="1"/>
  <c r="BJ17" i="1"/>
  <c r="BI17" i="1"/>
  <c r="BK17" i="1"/>
  <c r="BJ18" i="1"/>
  <c r="BI18" i="1"/>
  <c r="BK18" i="1"/>
  <c r="BJ19" i="1"/>
  <c r="BL19" i="1" s="1"/>
  <c r="BI19" i="1"/>
  <c r="BK19" i="1"/>
  <c r="BJ20" i="1"/>
  <c r="BI20" i="1"/>
  <c r="BK20" i="1" s="1"/>
  <c r="BJ21" i="1"/>
  <c r="BI21" i="1"/>
  <c r="BK21" i="1"/>
  <c r="BJ22" i="1"/>
  <c r="BI22" i="1"/>
  <c r="BK22" i="1"/>
  <c r="BJ23" i="1"/>
  <c r="BL23" i="1" s="1"/>
  <c r="BI23" i="1"/>
  <c r="BK23" i="1"/>
  <c r="BJ24" i="1"/>
  <c r="BI24" i="1"/>
  <c r="BK24" i="1" s="1"/>
  <c r="BJ25" i="1"/>
  <c r="BI25" i="1"/>
  <c r="BK25" i="1"/>
  <c r="BJ26" i="1"/>
  <c r="BI26" i="1"/>
  <c r="BK26" i="1"/>
  <c r="BJ27" i="1"/>
  <c r="BL27" i="1" s="1"/>
  <c r="BI27" i="1"/>
  <c r="BK27" i="1"/>
  <c r="BJ28" i="1"/>
  <c r="BI28" i="1"/>
  <c r="BK28" i="1" s="1"/>
  <c r="BJ29" i="1"/>
  <c r="BI29" i="1"/>
  <c r="BK29" i="1"/>
  <c r="BJ30" i="1"/>
  <c r="BI30" i="1"/>
  <c r="BK30" i="1"/>
  <c r="BJ31" i="1"/>
  <c r="BI31" i="1"/>
  <c r="BK31" i="1" s="1"/>
  <c r="BJ32" i="1"/>
  <c r="BI32" i="1"/>
  <c r="BK32" i="1" s="1"/>
  <c r="BJ33" i="1"/>
  <c r="BI33" i="1"/>
  <c r="BK33" i="1"/>
  <c r="BJ34" i="1"/>
  <c r="BI34" i="1"/>
  <c r="BK34" i="1"/>
  <c r="BJ35" i="1"/>
  <c r="BI35" i="1"/>
  <c r="BK35" i="1" s="1"/>
  <c r="BJ36" i="1"/>
  <c r="BI36" i="1"/>
  <c r="BK36" i="1" s="1"/>
  <c r="BJ37" i="1"/>
  <c r="BI37" i="1"/>
  <c r="BK37" i="1"/>
  <c r="BJ38" i="1"/>
  <c r="BI38" i="1"/>
  <c r="BK38" i="1"/>
  <c r="BJ39" i="1"/>
  <c r="BI39" i="1"/>
  <c r="BK39" i="1" s="1"/>
  <c r="BJ40" i="1"/>
  <c r="BI40" i="1"/>
  <c r="BK40" i="1" s="1"/>
  <c r="BJ41" i="1"/>
  <c r="BI41" i="1"/>
  <c r="BK41" i="1"/>
  <c r="BJ42" i="1"/>
  <c r="BI42" i="1"/>
  <c r="BK42" i="1"/>
  <c r="BJ43" i="1"/>
  <c r="BI43" i="1"/>
  <c r="BK43" i="1" s="1"/>
  <c r="BJ44" i="1"/>
  <c r="BI44" i="1"/>
  <c r="BK44" i="1" s="1"/>
  <c r="BJ45" i="1"/>
  <c r="BI45" i="1"/>
  <c r="BK45" i="1"/>
  <c r="BJ46" i="1"/>
  <c r="BI46" i="1"/>
  <c r="BK46" i="1"/>
  <c r="BJ47" i="1"/>
  <c r="BI47" i="1"/>
  <c r="BK47" i="1" s="1"/>
  <c r="BJ48" i="1"/>
  <c r="BI48" i="1"/>
  <c r="BK48" i="1" s="1"/>
  <c r="BJ49" i="1"/>
  <c r="BI49" i="1"/>
  <c r="BK49" i="1"/>
  <c r="BJ50" i="1"/>
  <c r="BI50" i="1"/>
  <c r="BK50" i="1"/>
  <c r="BJ51" i="1"/>
  <c r="BI51" i="1"/>
  <c r="BK51" i="1" s="1"/>
  <c r="BJ52" i="1"/>
  <c r="BI52" i="1"/>
  <c r="BK52" i="1" s="1"/>
  <c r="BJ10" i="1"/>
  <c r="BI10" i="1"/>
  <c r="BK10" i="1"/>
  <c r="BJ9" i="1"/>
  <c r="BI9" i="1"/>
  <c r="BK9" i="1"/>
  <c r="BF11" i="1"/>
  <c r="BE11" i="1"/>
  <c r="BG11" i="1" s="1"/>
  <c r="BF12" i="1"/>
  <c r="BE12" i="1"/>
  <c r="BG12" i="1" s="1"/>
  <c r="BF13" i="1"/>
  <c r="BE13" i="1"/>
  <c r="BG13" i="1"/>
  <c r="BF14" i="1"/>
  <c r="BE14" i="1"/>
  <c r="BG14" i="1"/>
  <c r="BF15" i="1"/>
  <c r="BH15" i="1" s="1"/>
  <c r="BE15" i="1"/>
  <c r="BG15" i="1"/>
  <c r="BF16" i="1"/>
  <c r="BH16" i="1" s="1"/>
  <c r="BE16" i="1"/>
  <c r="BG16" i="1" s="1"/>
  <c r="BF17" i="1"/>
  <c r="BH17" i="1" s="1"/>
  <c r="BE17" i="1"/>
  <c r="BG17" i="1" s="1"/>
  <c r="BF18" i="1"/>
  <c r="BH18" i="1" s="1"/>
  <c r="BE18" i="1"/>
  <c r="BG18" i="1" s="1"/>
  <c r="BF19" i="1"/>
  <c r="BH19" i="1" s="1"/>
  <c r="BE19" i="1"/>
  <c r="BG19" i="1" s="1"/>
  <c r="BF20" i="1"/>
  <c r="BH20" i="1" s="1"/>
  <c r="BE20" i="1"/>
  <c r="BG20" i="1" s="1"/>
  <c r="BF21" i="1"/>
  <c r="BH21" i="1" s="1"/>
  <c r="BE21" i="1"/>
  <c r="BG21" i="1" s="1"/>
  <c r="BF22" i="1"/>
  <c r="BH22" i="1" s="1"/>
  <c r="BE22" i="1"/>
  <c r="BG22" i="1" s="1"/>
  <c r="BF23" i="1"/>
  <c r="BH23" i="1" s="1"/>
  <c r="BE23" i="1"/>
  <c r="BG23" i="1" s="1"/>
  <c r="BF24" i="1"/>
  <c r="BH24" i="1" s="1"/>
  <c r="BE24" i="1"/>
  <c r="BG24" i="1" s="1"/>
  <c r="BF25" i="1"/>
  <c r="BH25" i="1" s="1"/>
  <c r="BE25" i="1"/>
  <c r="BG25" i="1" s="1"/>
  <c r="BF26" i="1"/>
  <c r="BH26" i="1" s="1"/>
  <c r="BE26" i="1"/>
  <c r="BG26" i="1" s="1"/>
  <c r="BF27" i="1"/>
  <c r="BH27" i="1" s="1"/>
  <c r="BE27" i="1"/>
  <c r="BG27" i="1" s="1"/>
  <c r="BF28" i="1"/>
  <c r="BH28" i="1" s="1"/>
  <c r="BE28" i="1"/>
  <c r="BG28" i="1" s="1"/>
  <c r="BF29" i="1"/>
  <c r="BH29" i="1" s="1"/>
  <c r="BE29" i="1"/>
  <c r="BG29" i="1" s="1"/>
  <c r="BF30" i="1"/>
  <c r="BH30" i="1" s="1"/>
  <c r="BE30" i="1"/>
  <c r="BG30" i="1" s="1"/>
  <c r="BF31" i="1"/>
  <c r="BH31" i="1" s="1"/>
  <c r="BE31" i="1"/>
  <c r="BG31" i="1" s="1"/>
  <c r="BF32" i="1"/>
  <c r="BH32" i="1" s="1"/>
  <c r="BE32" i="1"/>
  <c r="BG32" i="1" s="1"/>
  <c r="BF33" i="1"/>
  <c r="BH33" i="1" s="1"/>
  <c r="BE33" i="1"/>
  <c r="BG33" i="1" s="1"/>
  <c r="BF34" i="1"/>
  <c r="BH34" i="1" s="1"/>
  <c r="BE34" i="1"/>
  <c r="BG34" i="1" s="1"/>
  <c r="BF35" i="1"/>
  <c r="BH35" i="1" s="1"/>
  <c r="BE35" i="1"/>
  <c r="BG35" i="1" s="1"/>
  <c r="BF36" i="1"/>
  <c r="BH36" i="1" s="1"/>
  <c r="BE36" i="1"/>
  <c r="BG36" i="1" s="1"/>
  <c r="BF37" i="1"/>
  <c r="BH37" i="1" s="1"/>
  <c r="BE37" i="1"/>
  <c r="BG37" i="1" s="1"/>
  <c r="BF38" i="1"/>
  <c r="BH38" i="1" s="1"/>
  <c r="BE38" i="1"/>
  <c r="BG38" i="1" s="1"/>
  <c r="BF39" i="1"/>
  <c r="BH39" i="1" s="1"/>
  <c r="BE39" i="1"/>
  <c r="BG39" i="1" s="1"/>
  <c r="BF40" i="1"/>
  <c r="BH40" i="1" s="1"/>
  <c r="BE40" i="1"/>
  <c r="BG40" i="1" s="1"/>
  <c r="BF41" i="1"/>
  <c r="BH41" i="1" s="1"/>
  <c r="BE41" i="1"/>
  <c r="BG41" i="1" s="1"/>
  <c r="BF42" i="1"/>
  <c r="BH42" i="1" s="1"/>
  <c r="BE42" i="1"/>
  <c r="BG42" i="1" s="1"/>
  <c r="BF43" i="1"/>
  <c r="BH43" i="1" s="1"/>
  <c r="BE43" i="1"/>
  <c r="BG43" i="1" s="1"/>
  <c r="BF44" i="1"/>
  <c r="BH44" i="1" s="1"/>
  <c r="BE44" i="1"/>
  <c r="BG44" i="1" s="1"/>
  <c r="BF45" i="1"/>
  <c r="BH45" i="1" s="1"/>
  <c r="BE45" i="1"/>
  <c r="BG45" i="1" s="1"/>
  <c r="BF46" i="1"/>
  <c r="BH46" i="1" s="1"/>
  <c r="BE46" i="1"/>
  <c r="BG46" i="1" s="1"/>
  <c r="BF47" i="1"/>
  <c r="BH47" i="1" s="1"/>
  <c r="BE47" i="1"/>
  <c r="BG47" i="1" s="1"/>
  <c r="BF48" i="1"/>
  <c r="BH48" i="1" s="1"/>
  <c r="BE48" i="1"/>
  <c r="BG48" i="1" s="1"/>
  <c r="BF49" i="1"/>
  <c r="BH49" i="1" s="1"/>
  <c r="BE49" i="1"/>
  <c r="BG49" i="1" s="1"/>
  <c r="BF50" i="1"/>
  <c r="BH50" i="1" s="1"/>
  <c r="BE50" i="1"/>
  <c r="BG50" i="1" s="1"/>
  <c r="BF51" i="1"/>
  <c r="BH51" i="1" s="1"/>
  <c r="BE51" i="1"/>
  <c r="BG51" i="1" s="1"/>
  <c r="BF52" i="1"/>
  <c r="BH52" i="1" s="1"/>
  <c r="BE52" i="1"/>
  <c r="BG52" i="1" s="1"/>
  <c r="BF10" i="1"/>
  <c r="BH10" i="1" s="1"/>
  <c r="BE10" i="1"/>
  <c r="BG10" i="1" s="1"/>
  <c r="BF9" i="1"/>
  <c r="BH9" i="1" s="1"/>
  <c r="BE9" i="1"/>
  <c r="BG9" i="1" s="1"/>
  <c r="BB11" i="1"/>
  <c r="BD11" i="1" s="1"/>
  <c r="BA11" i="1"/>
  <c r="BC11" i="1" s="1"/>
  <c r="BB12" i="1"/>
  <c r="BD12" i="1" s="1"/>
  <c r="BA12" i="1"/>
  <c r="BC12" i="1" s="1"/>
  <c r="BB13" i="1"/>
  <c r="BD13" i="1" s="1"/>
  <c r="BA13" i="1"/>
  <c r="BC13" i="1" s="1"/>
  <c r="BB14" i="1"/>
  <c r="BD14" i="1" s="1"/>
  <c r="BA14" i="1"/>
  <c r="BC14" i="1" s="1"/>
  <c r="BB15" i="1"/>
  <c r="BD15" i="1" s="1"/>
  <c r="BA15" i="1"/>
  <c r="BC15" i="1" s="1"/>
  <c r="BB16" i="1"/>
  <c r="BD16" i="1" s="1"/>
  <c r="BA16" i="1"/>
  <c r="BC16" i="1" s="1"/>
  <c r="BB17" i="1"/>
  <c r="BD17" i="1" s="1"/>
  <c r="BA17" i="1"/>
  <c r="BC17" i="1" s="1"/>
  <c r="BB18" i="1"/>
  <c r="BD18" i="1" s="1"/>
  <c r="BA18" i="1"/>
  <c r="BC18" i="1" s="1"/>
  <c r="BB19" i="1"/>
  <c r="BD19" i="1" s="1"/>
  <c r="BA19" i="1"/>
  <c r="BC19" i="1" s="1"/>
  <c r="BB20" i="1"/>
  <c r="BD20" i="1" s="1"/>
  <c r="BA20" i="1"/>
  <c r="BC20" i="1" s="1"/>
  <c r="BB21" i="1"/>
  <c r="BD21" i="1" s="1"/>
  <c r="BA21" i="1"/>
  <c r="BC21" i="1" s="1"/>
  <c r="BB22" i="1"/>
  <c r="BD22" i="1" s="1"/>
  <c r="BA22" i="1"/>
  <c r="BC22" i="1" s="1"/>
  <c r="BB23" i="1"/>
  <c r="BD23" i="1" s="1"/>
  <c r="BA23" i="1"/>
  <c r="BC23" i="1" s="1"/>
  <c r="BB24" i="1"/>
  <c r="BD24" i="1" s="1"/>
  <c r="BA24" i="1"/>
  <c r="BC24" i="1" s="1"/>
  <c r="BB25" i="1"/>
  <c r="BD25" i="1" s="1"/>
  <c r="BA25" i="1"/>
  <c r="BC25" i="1" s="1"/>
  <c r="BB26" i="1"/>
  <c r="BD26" i="1" s="1"/>
  <c r="BA26" i="1"/>
  <c r="BC26" i="1" s="1"/>
  <c r="BB27" i="1"/>
  <c r="BD27" i="1" s="1"/>
  <c r="BA27" i="1"/>
  <c r="BC27" i="1" s="1"/>
  <c r="BB28" i="1"/>
  <c r="BD28" i="1" s="1"/>
  <c r="BA28" i="1"/>
  <c r="BC28" i="1" s="1"/>
  <c r="BB29" i="1"/>
  <c r="BD29" i="1" s="1"/>
  <c r="BA29" i="1"/>
  <c r="BC29" i="1" s="1"/>
  <c r="BB30" i="1"/>
  <c r="BD30" i="1" s="1"/>
  <c r="BA30" i="1"/>
  <c r="BC30" i="1" s="1"/>
  <c r="BB31" i="1"/>
  <c r="BD31" i="1" s="1"/>
  <c r="BA31" i="1"/>
  <c r="BC31" i="1" s="1"/>
  <c r="BB32" i="1"/>
  <c r="BD32" i="1" s="1"/>
  <c r="BA32" i="1"/>
  <c r="BC32" i="1" s="1"/>
  <c r="BB33" i="1"/>
  <c r="BD33" i="1" s="1"/>
  <c r="BA33" i="1"/>
  <c r="BC33" i="1" s="1"/>
  <c r="BB34" i="1"/>
  <c r="BD34" i="1" s="1"/>
  <c r="BA34" i="1"/>
  <c r="BC34" i="1" s="1"/>
  <c r="BB35" i="1"/>
  <c r="BD35" i="1" s="1"/>
  <c r="BA35" i="1"/>
  <c r="BC35" i="1" s="1"/>
  <c r="BB36" i="1"/>
  <c r="BD36" i="1" s="1"/>
  <c r="BA36" i="1"/>
  <c r="BC36" i="1" s="1"/>
  <c r="BB37" i="1"/>
  <c r="BD37" i="1" s="1"/>
  <c r="BA37" i="1"/>
  <c r="BC37" i="1" s="1"/>
  <c r="BB38" i="1"/>
  <c r="BD38" i="1" s="1"/>
  <c r="BA38" i="1"/>
  <c r="BC38" i="1" s="1"/>
  <c r="BB39" i="1"/>
  <c r="BD39" i="1" s="1"/>
  <c r="BA39" i="1"/>
  <c r="BC39" i="1" s="1"/>
  <c r="BB40" i="1"/>
  <c r="BD40" i="1" s="1"/>
  <c r="BA40" i="1"/>
  <c r="BC40" i="1" s="1"/>
  <c r="BB41" i="1"/>
  <c r="BD41" i="1" s="1"/>
  <c r="BA41" i="1"/>
  <c r="BC41" i="1" s="1"/>
  <c r="BB42" i="1"/>
  <c r="BD42" i="1" s="1"/>
  <c r="BA42" i="1"/>
  <c r="BC42" i="1" s="1"/>
  <c r="BB43" i="1"/>
  <c r="BD43" i="1" s="1"/>
  <c r="BA43" i="1"/>
  <c r="BC43" i="1" s="1"/>
  <c r="BB44" i="1"/>
  <c r="BD44" i="1" s="1"/>
  <c r="BA44" i="1"/>
  <c r="BC44" i="1" s="1"/>
  <c r="BB45" i="1"/>
  <c r="BD45" i="1" s="1"/>
  <c r="BA45" i="1"/>
  <c r="BC45" i="1" s="1"/>
  <c r="BB46" i="1"/>
  <c r="BD46" i="1" s="1"/>
  <c r="BA46" i="1"/>
  <c r="BC46" i="1" s="1"/>
  <c r="BB47" i="1"/>
  <c r="BD47" i="1" s="1"/>
  <c r="BA47" i="1"/>
  <c r="BC47" i="1" s="1"/>
  <c r="BB48" i="1"/>
  <c r="BD48" i="1" s="1"/>
  <c r="BA48" i="1"/>
  <c r="BC48" i="1" s="1"/>
  <c r="BB49" i="1"/>
  <c r="BD49" i="1" s="1"/>
  <c r="BA49" i="1"/>
  <c r="BC49" i="1" s="1"/>
  <c r="BB50" i="1"/>
  <c r="BD50" i="1" s="1"/>
  <c r="BA50" i="1"/>
  <c r="BC50" i="1" s="1"/>
  <c r="BB51" i="1"/>
  <c r="BD51" i="1" s="1"/>
  <c r="BA51" i="1"/>
  <c r="BC51" i="1" s="1"/>
  <c r="BB52" i="1"/>
  <c r="BD52" i="1" s="1"/>
  <c r="BA52" i="1"/>
  <c r="BC52" i="1" s="1"/>
  <c r="BB10" i="1"/>
  <c r="BD10" i="1" s="1"/>
  <c r="BA10" i="1"/>
  <c r="BC10" i="1" s="1"/>
  <c r="BB9" i="1"/>
  <c r="BD9" i="1" s="1"/>
  <c r="BA9" i="1"/>
  <c r="BC9" i="1" s="1"/>
  <c r="AX11" i="1"/>
  <c r="AZ11" i="1" s="1"/>
  <c r="AW11" i="1"/>
  <c r="AY11" i="1" s="1"/>
  <c r="AX12" i="1"/>
  <c r="AZ12" i="1" s="1"/>
  <c r="AW12" i="1"/>
  <c r="AY12" i="1" s="1"/>
  <c r="AX13" i="1"/>
  <c r="AZ13" i="1" s="1"/>
  <c r="AW13" i="1"/>
  <c r="AY13" i="1" s="1"/>
  <c r="AX14" i="1"/>
  <c r="AZ14" i="1" s="1"/>
  <c r="AW14" i="1"/>
  <c r="AY14" i="1" s="1"/>
  <c r="AX15" i="1"/>
  <c r="AZ15" i="1" s="1"/>
  <c r="AW15" i="1"/>
  <c r="AY15" i="1" s="1"/>
  <c r="AX16" i="1"/>
  <c r="AZ16" i="1" s="1"/>
  <c r="AW16" i="1"/>
  <c r="AY16" i="1" s="1"/>
  <c r="AX17" i="1"/>
  <c r="AZ17" i="1" s="1"/>
  <c r="AW17" i="1"/>
  <c r="AY17" i="1" s="1"/>
  <c r="AX18" i="1"/>
  <c r="AZ18" i="1" s="1"/>
  <c r="AW18" i="1"/>
  <c r="AY18" i="1" s="1"/>
  <c r="AX19" i="1"/>
  <c r="AZ19" i="1" s="1"/>
  <c r="AW19" i="1"/>
  <c r="AY19" i="1" s="1"/>
  <c r="AX20" i="1"/>
  <c r="AZ20" i="1" s="1"/>
  <c r="AW20" i="1"/>
  <c r="AY20" i="1" s="1"/>
  <c r="AX21" i="1"/>
  <c r="AZ21" i="1" s="1"/>
  <c r="AW21" i="1"/>
  <c r="AY21" i="1" s="1"/>
  <c r="AX22" i="1"/>
  <c r="AZ22" i="1" s="1"/>
  <c r="AW22" i="1"/>
  <c r="AY22" i="1" s="1"/>
  <c r="AX23" i="1"/>
  <c r="AZ23" i="1" s="1"/>
  <c r="AW23" i="1"/>
  <c r="AY23" i="1" s="1"/>
  <c r="AX24" i="1"/>
  <c r="AZ24" i="1" s="1"/>
  <c r="AW24" i="1"/>
  <c r="AY24" i="1" s="1"/>
  <c r="AX25" i="1"/>
  <c r="AZ25" i="1" s="1"/>
  <c r="AW25" i="1"/>
  <c r="AY25" i="1" s="1"/>
  <c r="AX26" i="1"/>
  <c r="AZ26" i="1" s="1"/>
  <c r="AW26" i="1"/>
  <c r="AY26" i="1" s="1"/>
  <c r="AX27" i="1"/>
  <c r="AZ27" i="1" s="1"/>
  <c r="AW27" i="1"/>
  <c r="AY27" i="1" s="1"/>
  <c r="AX28" i="1"/>
  <c r="AZ28" i="1" s="1"/>
  <c r="AW28" i="1"/>
  <c r="AY28" i="1" s="1"/>
  <c r="AX29" i="1"/>
  <c r="AZ29" i="1" s="1"/>
  <c r="AW29" i="1"/>
  <c r="AY29" i="1" s="1"/>
  <c r="AX30" i="1"/>
  <c r="AZ30" i="1" s="1"/>
  <c r="AW30" i="1"/>
  <c r="AY30" i="1" s="1"/>
  <c r="AX31" i="1"/>
  <c r="AZ31" i="1" s="1"/>
  <c r="AW31" i="1"/>
  <c r="AY31" i="1" s="1"/>
  <c r="AX32" i="1"/>
  <c r="AZ32" i="1" s="1"/>
  <c r="AW32" i="1"/>
  <c r="AY32" i="1" s="1"/>
  <c r="AX33" i="1"/>
  <c r="AZ33" i="1" s="1"/>
  <c r="AW33" i="1"/>
  <c r="AY33" i="1" s="1"/>
  <c r="AX34" i="1"/>
  <c r="AZ34" i="1" s="1"/>
  <c r="AW34" i="1"/>
  <c r="AY34" i="1" s="1"/>
  <c r="AX35" i="1"/>
  <c r="AZ35" i="1" s="1"/>
  <c r="AW35" i="1"/>
  <c r="AY35" i="1" s="1"/>
  <c r="AX36" i="1"/>
  <c r="AZ36" i="1" s="1"/>
  <c r="AW36" i="1"/>
  <c r="AY36" i="1" s="1"/>
  <c r="AX37" i="1"/>
  <c r="AZ37" i="1" s="1"/>
  <c r="AW37" i="1"/>
  <c r="AY37" i="1" s="1"/>
  <c r="AX38" i="1"/>
  <c r="AZ38" i="1" s="1"/>
  <c r="AW38" i="1"/>
  <c r="AY38" i="1" s="1"/>
  <c r="AX39" i="1"/>
  <c r="AZ39" i="1" s="1"/>
  <c r="AW39" i="1"/>
  <c r="AY39" i="1" s="1"/>
  <c r="AX40" i="1"/>
  <c r="AW40" i="1"/>
  <c r="AY40" i="1" s="1"/>
  <c r="AZ40" i="1"/>
  <c r="AX41" i="1"/>
  <c r="AW41" i="1"/>
  <c r="AY41" i="1" s="1"/>
  <c r="AZ41" i="1" s="1"/>
  <c r="AX42" i="1"/>
  <c r="AZ42" i="1" s="1"/>
  <c r="AW42" i="1"/>
  <c r="AY42" i="1" s="1"/>
  <c r="AX43" i="1"/>
  <c r="AZ43" i="1" s="1"/>
  <c r="AW43" i="1"/>
  <c r="AY43" i="1" s="1"/>
  <c r="AX44" i="1"/>
  <c r="AW44" i="1"/>
  <c r="AY44" i="1" s="1"/>
  <c r="AZ44" i="1"/>
  <c r="AX45" i="1"/>
  <c r="AW45" i="1"/>
  <c r="AY45" i="1" s="1"/>
  <c r="AZ45" i="1" s="1"/>
  <c r="AX46" i="1"/>
  <c r="AZ46" i="1" s="1"/>
  <c r="AW46" i="1"/>
  <c r="AY46" i="1" s="1"/>
  <c r="AX47" i="1"/>
  <c r="AZ47" i="1" s="1"/>
  <c r="AW47" i="1"/>
  <c r="AY47" i="1" s="1"/>
  <c r="AX48" i="1"/>
  <c r="AW48" i="1"/>
  <c r="AY48" i="1" s="1"/>
  <c r="AZ48" i="1"/>
  <c r="AX49" i="1"/>
  <c r="AW49" i="1"/>
  <c r="AY49" i="1" s="1"/>
  <c r="AZ49" i="1" s="1"/>
  <c r="AX50" i="1"/>
  <c r="AZ50" i="1" s="1"/>
  <c r="AW50" i="1"/>
  <c r="AY50" i="1" s="1"/>
  <c r="AX51" i="1"/>
  <c r="AZ51" i="1" s="1"/>
  <c r="AW51" i="1"/>
  <c r="AY51" i="1" s="1"/>
  <c r="AX52" i="1"/>
  <c r="AW52" i="1"/>
  <c r="AY52" i="1" s="1"/>
  <c r="AZ52" i="1"/>
  <c r="AX10" i="1"/>
  <c r="AW10" i="1"/>
  <c r="AY10" i="1" s="1"/>
  <c r="AZ10" i="1" s="1"/>
  <c r="AX9" i="1"/>
  <c r="AZ9" i="1" s="1"/>
  <c r="AW9" i="1"/>
  <c r="AY9" i="1" s="1"/>
  <c r="AT11" i="1"/>
  <c r="AV11" i="1" s="1"/>
  <c r="AS11" i="1"/>
  <c r="AU11" i="1" s="1"/>
  <c r="AT12" i="1"/>
  <c r="AS12" i="1"/>
  <c r="AU12" i="1" s="1"/>
  <c r="AV12" i="1"/>
  <c r="AT13" i="1"/>
  <c r="AS13" i="1"/>
  <c r="AU13" i="1" s="1"/>
  <c r="AV13" i="1" s="1"/>
  <c r="AT14" i="1"/>
  <c r="AV14" i="1" s="1"/>
  <c r="AS14" i="1"/>
  <c r="AU14" i="1" s="1"/>
  <c r="AT15" i="1"/>
  <c r="AV15" i="1" s="1"/>
  <c r="AS15" i="1"/>
  <c r="AU15" i="1" s="1"/>
  <c r="AT16" i="1"/>
  <c r="AS16" i="1"/>
  <c r="AU16" i="1" s="1"/>
  <c r="AV16" i="1"/>
  <c r="AT17" i="1"/>
  <c r="AS17" i="1"/>
  <c r="AU17" i="1" s="1"/>
  <c r="AV17" i="1" s="1"/>
  <c r="AT18" i="1"/>
  <c r="AS18" i="1"/>
  <c r="AU18" i="1" s="1"/>
  <c r="AV18" i="1" s="1"/>
  <c r="AT19" i="1"/>
  <c r="AS19" i="1"/>
  <c r="AU19" i="1" s="1"/>
  <c r="AV19" i="1" s="1"/>
  <c r="AT20" i="1"/>
  <c r="AS20" i="1"/>
  <c r="AU20" i="1" s="1"/>
  <c r="AV20" i="1" s="1"/>
  <c r="AT21" i="1"/>
  <c r="AS21" i="1"/>
  <c r="AU21" i="1" s="1"/>
  <c r="AV21" i="1" s="1"/>
  <c r="AT22" i="1"/>
  <c r="AS22" i="1"/>
  <c r="AU22" i="1" s="1"/>
  <c r="AV22" i="1" s="1"/>
  <c r="AT23" i="1"/>
  <c r="AS23" i="1"/>
  <c r="AU23" i="1" s="1"/>
  <c r="AV23" i="1" s="1"/>
  <c r="AT24" i="1"/>
  <c r="AS24" i="1"/>
  <c r="AU24" i="1" s="1"/>
  <c r="AV24" i="1" s="1"/>
  <c r="AT25" i="1"/>
  <c r="AS25" i="1"/>
  <c r="AU25" i="1" s="1"/>
  <c r="AV25" i="1" s="1"/>
  <c r="AT26" i="1"/>
  <c r="AS26" i="1"/>
  <c r="AU26" i="1" s="1"/>
  <c r="AV26" i="1" s="1"/>
  <c r="AT27" i="1"/>
  <c r="AS27" i="1"/>
  <c r="AU27" i="1" s="1"/>
  <c r="AV27" i="1" s="1"/>
  <c r="AT28" i="1"/>
  <c r="AS28" i="1"/>
  <c r="AU28" i="1" s="1"/>
  <c r="AV28" i="1" s="1"/>
  <c r="AT29" i="1"/>
  <c r="AS29" i="1"/>
  <c r="AU29" i="1" s="1"/>
  <c r="AV29" i="1" s="1"/>
  <c r="AT30" i="1"/>
  <c r="AS30" i="1"/>
  <c r="AU30" i="1" s="1"/>
  <c r="AV30" i="1" s="1"/>
  <c r="AT31" i="1"/>
  <c r="AS31" i="1"/>
  <c r="AU31" i="1" s="1"/>
  <c r="AV31" i="1" s="1"/>
  <c r="AT32" i="1"/>
  <c r="AS32" i="1"/>
  <c r="AU32" i="1" s="1"/>
  <c r="AV32" i="1" s="1"/>
  <c r="AT33" i="1"/>
  <c r="AS33" i="1"/>
  <c r="AU33" i="1" s="1"/>
  <c r="AV33" i="1" s="1"/>
  <c r="AT34" i="1"/>
  <c r="AS34" i="1"/>
  <c r="AU34" i="1" s="1"/>
  <c r="AV34" i="1" s="1"/>
  <c r="AT35" i="1"/>
  <c r="AS35" i="1"/>
  <c r="AU35" i="1" s="1"/>
  <c r="AV35" i="1" s="1"/>
  <c r="AT36" i="1"/>
  <c r="AS36" i="1"/>
  <c r="AU36" i="1" s="1"/>
  <c r="AV36" i="1" s="1"/>
  <c r="AT37" i="1"/>
  <c r="AS37" i="1"/>
  <c r="AU37" i="1" s="1"/>
  <c r="AV37" i="1" s="1"/>
  <c r="AT38" i="1"/>
  <c r="AS38" i="1"/>
  <c r="AU38" i="1" s="1"/>
  <c r="AV38" i="1" s="1"/>
  <c r="AT39" i="1"/>
  <c r="AS39" i="1"/>
  <c r="AU39" i="1" s="1"/>
  <c r="AV39" i="1" s="1"/>
  <c r="AT40" i="1"/>
  <c r="AS40" i="1"/>
  <c r="AU40" i="1" s="1"/>
  <c r="AV40" i="1" s="1"/>
  <c r="AT41" i="1"/>
  <c r="AS41" i="1"/>
  <c r="AU41" i="1" s="1"/>
  <c r="AV41" i="1" s="1"/>
  <c r="AT42" i="1"/>
  <c r="AS42" i="1"/>
  <c r="AU42" i="1" s="1"/>
  <c r="AV42" i="1" s="1"/>
  <c r="AT43" i="1"/>
  <c r="AS43" i="1"/>
  <c r="AU43" i="1" s="1"/>
  <c r="AV43" i="1" s="1"/>
  <c r="AT44" i="1"/>
  <c r="AS44" i="1"/>
  <c r="AU44" i="1" s="1"/>
  <c r="AV44" i="1" s="1"/>
  <c r="AT45" i="1"/>
  <c r="AS45" i="1"/>
  <c r="AU45" i="1" s="1"/>
  <c r="AV45" i="1" s="1"/>
  <c r="AT46" i="1"/>
  <c r="AS46" i="1"/>
  <c r="AU46" i="1" s="1"/>
  <c r="AV46" i="1" s="1"/>
  <c r="AT47" i="1"/>
  <c r="AS47" i="1"/>
  <c r="AU47" i="1" s="1"/>
  <c r="AV47" i="1" s="1"/>
  <c r="AT48" i="1"/>
  <c r="AS48" i="1"/>
  <c r="AU48" i="1" s="1"/>
  <c r="AV48" i="1" s="1"/>
  <c r="AT49" i="1"/>
  <c r="AS49" i="1"/>
  <c r="AU49" i="1" s="1"/>
  <c r="AV49" i="1" s="1"/>
  <c r="AT50" i="1"/>
  <c r="AS50" i="1"/>
  <c r="AU50" i="1" s="1"/>
  <c r="AV50" i="1" s="1"/>
  <c r="AT51" i="1"/>
  <c r="AS51" i="1"/>
  <c r="AU51" i="1" s="1"/>
  <c r="AV51" i="1" s="1"/>
  <c r="AT52" i="1"/>
  <c r="AS52" i="1"/>
  <c r="AU52" i="1" s="1"/>
  <c r="AV52" i="1" s="1"/>
  <c r="AT10" i="1"/>
  <c r="AS10" i="1"/>
  <c r="AU10" i="1" s="1"/>
  <c r="AV10" i="1" s="1"/>
  <c r="AT9" i="1"/>
  <c r="AS9" i="1"/>
  <c r="AU9" i="1" s="1"/>
  <c r="AV9" i="1" s="1"/>
  <c r="AP11" i="1"/>
  <c r="AO11" i="1"/>
  <c r="AQ11" i="1" s="1"/>
  <c r="AR11" i="1" s="1"/>
  <c r="AP12" i="1"/>
  <c r="AO12" i="1"/>
  <c r="AQ12" i="1" s="1"/>
  <c r="AR12" i="1" s="1"/>
  <c r="AP13" i="1"/>
  <c r="AO13" i="1"/>
  <c r="AQ13" i="1" s="1"/>
  <c r="AR13" i="1" s="1"/>
  <c r="AP14" i="1"/>
  <c r="AO14" i="1"/>
  <c r="AQ14" i="1" s="1"/>
  <c r="AR14" i="1" s="1"/>
  <c r="AP15" i="1"/>
  <c r="AO15" i="1"/>
  <c r="AQ15" i="1" s="1"/>
  <c r="AR15" i="1" s="1"/>
  <c r="AP16" i="1"/>
  <c r="AO16" i="1"/>
  <c r="AQ16" i="1" s="1"/>
  <c r="AR16" i="1" s="1"/>
  <c r="AP17" i="1"/>
  <c r="AO17" i="1"/>
  <c r="AQ17" i="1" s="1"/>
  <c r="AR17" i="1" s="1"/>
  <c r="AP18" i="1"/>
  <c r="AO18" i="1"/>
  <c r="AQ18" i="1" s="1"/>
  <c r="AR18" i="1" s="1"/>
  <c r="AP19" i="1"/>
  <c r="AO19" i="1"/>
  <c r="AQ19" i="1" s="1"/>
  <c r="AR19" i="1" s="1"/>
  <c r="AP20" i="1"/>
  <c r="AO20" i="1"/>
  <c r="AQ20" i="1" s="1"/>
  <c r="AR20" i="1" s="1"/>
  <c r="AP21" i="1"/>
  <c r="AO21" i="1"/>
  <c r="AQ21" i="1" s="1"/>
  <c r="AR21" i="1" s="1"/>
  <c r="AP22" i="1"/>
  <c r="AO22" i="1"/>
  <c r="AQ22" i="1" s="1"/>
  <c r="AR22" i="1" s="1"/>
  <c r="AP23" i="1"/>
  <c r="AO23" i="1"/>
  <c r="AQ23" i="1" s="1"/>
  <c r="AR23" i="1" s="1"/>
  <c r="AP24" i="1"/>
  <c r="AO24" i="1"/>
  <c r="AQ24" i="1" s="1"/>
  <c r="AR24" i="1" s="1"/>
  <c r="AP25" i="1"/>
  <c r="AO25" i="1"/>
  <c r="AQ25" i="1" s="1"/>
  <c r="AR25" i="1" s="1"/>
  <c r="AP26" i="1"/>
  <c r="AO26" i="1"/>
  <c r="AQ26" i="1" s="1"/>
  <c r="AR26" i="1" s="1"/>
  <c r="AP27" i="1"/>
  <c r="AO27" i="1"/>
  <c r="AQ27" i="1" s="1"/>
  <c r="AR27" i="1" s="1"/>
  <c r="AP28" i="1"/>
  <c r="AO28" i="1"/>
  <c r="AQ28" i="1" s="1"/>
  <c r="AR28" i="1" s="1"/>
  <c r="AP29" i="1"/>
  <c r="AO29" i="1"/>
  <c r="AQ29" i="1" s="1"/>
  <c r="AR29" i="1" s="1"/>
  <c r="AP30" i="1"/>
  <c r="AO30" i="1"/>
  <c r="AQ30" i="1" s="1"/>
  <c r="AR30" i="1" s="1"/>
  <c r="AP31" i="1"/>
  <c r="AO31" i="1"/>
  <c r="AQ31" i="1" s="1"/>
  <c r="AR31" i="1" s="1"/>
  <c r="AP32" i="1"/>
  <c r="AO32" i="1"/>
  <c r="AQ32" i="1" s="1"/>
  <c r="AR32" i="1" s="1"/>
  <c r="AP33" i="1"/>
  <c r="AO33" i="1"/>
  <c r="AQ33" i="1" s="1"/>
  <c r="AR33" i="1" s="1"/>
  <c r="AP34" i="1"/>
  <c r="AO34" i="1"/>
  <c r="AQ34" i="1" s="1"/>
  <c r="AR34" i="1" s="1"/>
  <c r="AP35" i="1"/>
  <c r="AO35" i="1"/>
  <c r="AQ35" i="1" s="1"/>
  <c r="AR35" i="1" s="1"/>
  <c r="AP36" i="1"/>
  <c r="AO36" i="1"/>
  <c r="AQ36" i="1" s="1"/>
  <c r="AR36" i="1" s="1"/>
  <c r="AP37" i="1"/>
  <c r="AO37" i="1"/>
  <c r="AQ37" i="1" s="1"/>
  <c r="AR37" i="1" s="1"/>
  <c r="AP38" i="1"/>
  <c r="AO38" i="1"/>
  <c r="AQ38" i="1" s="1"/>
  <c r="AR38" i="1" s="1"/>
  <c r="AP39" i="1"/>
  <c r="AO39" i="1"/>
  <c r="AQ39" i="1" s="1"/>
  <c r="AR39" i="1" s="1"/>
  <c r="AP40" i="1"/>
  <c r="AO40" i="1"/>
  <c r="AQ40" i="1" s="1"/>
  <c r="AR40" i="1" s="1"/>
  <c r="AP41" i="1"/>
  <c r="AO41" i="1"/>
  <c r="AQ41" i="1" s="1"/>
  <c r="AR41" i="1" s="1"/>
  <c r="AP42" i="1"/>
  <c r="AO42" i="1"/>
  <c r="AQ42" i="1" s="1"/>
  <c r="AR42" i="1" s="1"/>
  <c r="AP43" i="1"/>
  <c r="AO43" i="1"/>
  <c r="AQ43" i="1" s="1"/>
  <c r="AR43" i="1" s="1"/>
  <c r="AP44" i="1"/>
  <c r="AO44" i="1"/>
  <c r="AQ44" i="1" s="1"/>
  <c r="AR44" i="1" s="1"/>
  <c r="AP45" i="1"/>
  <c r="AO45" i="1"/>
  <c r="AQ45" i="1" s="1"/>
  <c r="AR45" i="1" s="1"/>
  <c r="AP46" i="1"/>
  <c r="AO46" i="1"/>
  <c r="AQ46" i="1" s="1"/>
  <c r="AR46" i="1" s="1"/>
  <c r="AP47" i="1"/>
  <c r="AO47" i="1"/>
  <c r="AQ47" i="1" s="1"/>
  <c r="AR47" i="1" s="1"/>
  <c r="AP48" i="1"/>
  <c r="AO48" i="1"/>
  <c r="AQ48" i="1" s="1"/>
  <c r="AR48" i="1" s="1"/>
  <c r="AP49" i="1"/>
  <c r="AO49" i="1"/>
  <c r="AQ49" i="1" s="1"/>
  <c r="AR49" i="1" s="1"/>
  <c r="AP50" i="1"/>
  <c r="AO50" i="1"/>
  <c r="AQ50" i="1" s="1"/>
  <c r="AR50" i="1" s="1"/>
  <c r="AP51" i="1"/>
  <c r="AO51" i="1"/>
  <c r="AQ51" i="1" s="1"/>
  <c r="AR51" i="1" s="1"/>
  <c r="AP52" i="1"/>
  <c r="AO52" i="1"/>
  <c r="AQ52" i="1" s="1"/>
  <c r="AR52" i="1" s="1"/>
  <c r="AP10" i="1"/>
  <c r="AO10" i="1"/>
  <c r="AQ10" i="1" s="1"/>
  <c r="AR10" i="1" s="1"/>
  <c r="AP9" i="1"/>
  <c r="AO9" i="1"/>
  <c r="AQ9" i="1" s="1"/>
  <c r="AR9" i="1" s="1"/>
  <c r="F7" i="3" l="1"/>
  <c r="F33" i="3"/>
  <c r="F17" i="3"/>
  <c r="F6" i="3"/>
  <c r="F36" i="3"/>
  <c r="F24" i="3"/>
  <c r="F42" i="3"/>
  <c r="P5" i="3"/>
  <c r="P8" i="3"/>
  <c r="AB10" i="3"/>
  <c r="P22" i="3"/>
  <c r="AB35" i="3"/>
  <c r="AB43" i="3"/>
  <c r="AB27" i="3"/>
  <c r="AB19" i="3"/>
  <c r="AB15" i="3"/>
  <c r="AB39" i="3"/>
  <c r="AB31" i="3"/>
  <c r="AB23" i="3"/>
  <c r="AB11" i="3"/>
  <c r="AB45" i="3"/>
  <c r="AB29" i="3"/>
  <c r="AB12" i="3"/>
  <c r="AB44" i="3"/>
  <c r="AB28" i="3"/>
  <c r="AB5" i="3"/>
  <c r="U11" i="3"/>
  <c r="F28" i="3"/>
  <c r="F35" i="3"/>
  <c r="F27" i="3"/>
  <c r="F40" i="3"/>
  <c r="F23" i="3"/>
  <c r="F37" i="3"/>
  <c r="P35" i="3"/>
  <c r="P45" i="3"/>
  <c r="AB41" i="3"/>
  <c r="AB25" i="3"/>
  <c r="AB7" i="3"/>
  <c r="AB40" i="3"/>
  <c r="AB24" i="3"/>
  <c r="AB6" i="3"/>
  <c r="AB8" i="3"/>
  <c r="AB34" i="3"/>
  <c r="AB37" i="3"/>
  <c r="AB21" i="3"/>
  <c r="AB38" i="3"/>
  <c r="AB36" i="3"/>
  <c r="AB20" i="3"/>
  <c r="AB42" i="3"/>
  <c r="AB13" i="3"/>
  <c r="AB26" i="3"/>
  <c r="F44" i="3"/>
  <c r="F16" i="3"/>
  <c r="F26" i="3"/>
  <c r="P18" i="3"/>
  <c r="F13" i="3"/>
  <c r="P25" i="3"/>
  <c r="AB33" i="3"/>
  <c r="AB17" i="3"/>
  <c r="AB22" i="3"/>
  <c r="AB32" i="3"/>
  <c r="AB16" i="3"/>
  <c r="AB30" i="3"/>
  <c r="AB9" i="3"/>
  <c r="AB14" i="3"/>
  <c r="K12" i="3"/>
  <c r="K19" i="3"/>
  <c r="K10" i="3"/>
  <c r="K11" i="3"/>
  <c r="K15" i="3"/>
  <c r="K34" i="3"/>
  <c r="K43" i="3"/>
  <c r="K21" i="3"/>
  <c r="K5" i="3"/>
  <c r="K18" i="3"/>
  <c r="K8" i="3"/>
  <c r="U34" i="3"/>
  <c r="U38" i="3"/>
  <c r="K20" i="3"/>
  <c r="U33" i="3"/>
  <c r="U42" i="3"/>
  <c r="K42" i="3"/>
  <c r="K14" i="3"/>
  <c r="K6" i="3"/>
  <c r="K26" i="3"/>
  <c r="U21" i="3"/>
  <c r="U12" i="3"/>
  <c r="U19" i="3"/>
  <c r="U31" i="3"/>
  <c r="U45" i="3"/>
  <c r="P17" i="3"/>
  <c r="P14" i="3"/>
  <c r="P27" i="3"/>
  <c r="P11" i="3"/>
  <c r="P34" i="3"/>
  <c r="K25" i="3"/>
  <c r="K22" i="3"/>
  <c r="K45" i="3"/>
  <c r="P7" i="3"/>
  <c r="U13" i="3"/>
  <c r="P9" i="3"/>
  <c r="P41" i="3"/>
  <c r="P29" i="3"/>
  <c r="K39" i="3"/>
  <c r="K44" i="3"/>
  <c r="K16" i="3"/>
  <c r="F9" i="3"/>
  <c r="F20" i="3"/>
  <c r="F41" i="3"/>
  <c r="F38" i="3"/>
  <c r="F29" i="3"/>
  <c r="F11" i="3"/>
  <c r="F34" i="3"/>
  <c r="F21" i="3"/>
  <c r="F5" i="3"/>
  <c r="F12" i="3"/>
  <c r="F18" i="3"/>
  <c r="F19" i="3"/>
  <c r="F8" i="3"/>
  <c r="F10" i="3"/>
  <c r="F15" i="3"/>
  <c r="F25" i="3"/>
  <c r="F32" i="3"/>
  <c r="F22" i="3"/>
  <c r="F31" i="3"/>
  <c r="F45" i="3"/>
  <c r="F43" i="3"/>
  <c r="K40" i="3"/>
  <c r="K23" i="3"/>
  <c r="U24" i="3"/>
  <c r="U7" i="3"/>
  <c r="U44" i="3"/>
  <c r="U28" i="3"/>
  <c r="U35" i="3"/>
  <c r="U27" i="3"/>
  <c r="U16" i="3"/>
  <c r="U17" i="3"/>
  <c r="U14" i="3"/>
  <c r="U6" i="3"/>
  <c r="U41" i="3"/>
  <c r="K38" i="3"/>
  <c r="K17" i="3"/>
  <c r="P36" i="3"/>
  <c r="P39" i="3"/>
  <c r="P37" i="3"/>
  <c r="P40" i="3"/>
  <c r="P23" i="3"/>
  <c r="P13" i="3"/>
  <c r="P33" i="3"/>
  <c r="P42" i="3"/>
  <c r="P26" i="3"/>
  <c r="P30" i="3"/>
  <c r="U10" i="3"/>
  <c r="U15" i="3"/>
  <c r="U43" i="3"/>
  <c r="U25" i="3"/>
  <c r="U32" i="3"/>
  <c r="U22" i="3"/>
  <c r="P21" i="3"/>
  <c r="P12" i="3"/>
  <c r="P19" i="3"/>
  <c r="K9" i="3"/>
  <c r="K41" i="3"/>
  <c r="K29" i="3"/>
  <c r="P6" i="3"/>
  <c r="U36" i="3"/>
  <c r="U39" i="3"/>
  <c r="P32" i="3"/>
  <c r="P31" i="3"/>
  <c r="K33" i="3"/>
  <c r="K37" i="3"/>
  <c r="K24" i="3"/>
  <c r="K7" i="3"/>
  <c r="P28" i="3"/>
  <c r="K30" i="3"/>
  <c r="U29" i="3"/>
  <c r="U37" i="3"/>
  <c r="U5" i="3"/>
  <c r="U18" i="3"/>
  <c r="U8" i="3"/>
  <c r="U9" i="3"/>
  <c r="U20" i="3"/>
  <c r="P24" i="3"/>
  <c r="P10" i="3"/>
  <c r="P15" i="3"/>
  <c r="P43" i="3"/>
  <c r="K32" i="3"/>
  <c r="K31" i="3"/>
  <c r="U40" i="3"/>
  <c r="U23" i="3"/>
  <c r="U26" i="3"/>
  <c r="P20" i="3"/>
  <c r="P38" i="3"/>
  <c r="K36" i="3"/>
  <c r="K28" i="3"/>
  <c r="K35" i="3"/>
  <c r="K27" i="3"/>
  <c r="V46" i="3"/>
  <c r="W23" i="3" s="1"/>
  <c r="P16" i="3"/>
  <c r="K13" i="3"/>
  <c r="BH11" i="1"/>
  <c r="BL51" i="1"/>
  <c r="BL47" i="1"/>
  <c r="BL43" i="1"/>
  <c r="BL39" i="1"/>
  <c r="BL35" i="1"/>
  <c r="BL31" i="1"/>
  <c r="BT27" i="1"/>
  <c r="BH12" i="1"/>
  <c r="BL52" i="1"/>
  <c r="BL48" i="1"/>
  <c r="BL44" i="1"/>
  <c r="BL40" i="1"/>
  <c r="BL36" i="1"/>
  <c r="BL32" i="1"/>
  <c r="BL28" i="1"/>
  <c r="BL24" i="1"/>
  <c r="BL20" i="1"/>
  <c r="BL16" i="1"/>
  <c r="BL12" i="1"/>
  <c r="BP52" i="1"/>
  <c r="BP48" i="1"/>
  <c r="BP44" i="1"/>
  <c r="BP40" i="1"/>
  <c r="BP36" i="1"/>
  <c r="BP32" i="1"/>
  <c r="BP28" i="1"/>
  <c r="BP24" i="1"/>
  <c r="BP20" i="1"/>
  <c r="BP16" i="1"/>
  <c r="BP12" i="1"/>
  <c r="BT52" i="1"/>
  <c r="BT48" i="1"/>
  <c r="BT44" i="1"/>
  <c r="BT40" i="1"/>
  <c r="BT31" i="1"/>
  <c r="BH13" i="1"/>
  <c r="BL10" i="1"/>
  <c r="BL49" i="1"/>
  <c r="BL45" i="1"/>
  <c r="BL41" i="1"/>
  <c r="BL37" i="1"/>
  <c r="BL33" i="1"/>
  <c r="BL29" i="1"/>
  <c r="BL25" i="1"/>
  <c r="BL21" i="1"/>
  <c r="BL17" i="1"/>
  <c r="BL13" i="1"/>
  <c r="BP10" i="1"/>
  <c r="BP49" i="1"/>
  <c r="BP45" i="1"/>
  <c r="BP41" i="1"/>
  <c r="BP37" i="1"/>
  <c r="BP33" i="1"/>
  <c r="BP29" i="1"/>
  <c r="BP25" i="1"/>
  <c r="BP21" i="1"/>
  <c r="BP17" i="1"/>
  <c r="BP13" i="1"/>
  <c r="BT10" i="1"/>
  <c r="BT49" i="1"/>
  <c r="BT45" i="1"/>
  <c r="BT41" i="1"/>
  <c r="BT35" i="1"/>
  <c r="BH14" i="1"/>
  <c r="BL9" i="1"/>
  <c r="BL50" i="1"/>
  <c r="BL46" i="1"/>
  <c r="BL42" i="1"/>
  <c r="BL38" i="1"/>
  <c r="BL34" i="1"/>
  <c r="BL30" i="1"/>
  <c r="BL26" i="1"/>
  <c r="BL22" i="1"/>
  <c r="BL18" i="1"/>
  <c r="BL14" i="1"/>
  <c r="BP9" i="1"/>
  <c r="BP50" i="1"/>
  <c r="BP46" i="1"/>
  <c r="BP42" i="1"/>
  <c r="BP38" i="1"/>
  <c r="BP34" i="1"/>
  <c r="BP30" i="1"/>
  <c r="BP26" i="1"/>
  <c r="BP22" i="1"/>
  <c r="BP18" i="1"/>
  <c r="BP14" i="1"/>
  <c r="BT9" i="1"/>
  <c r="BT50" i="1"/>
  <c r="BT46" i="1"/>
  <c r="BT42" i="1"/>
  <c r="BT39" i="1"/>
  <c r="BT36" i="1"/>
  <c r="BT32" i="1"/>
  <c r="BT28" i="1"/>
  <c r="BT24" i="1"/>
  <c r="BT20" i="1"/>
  <c r="BT16" i="1"/>
  <c r="BT12" i="1"/>
  <c r="BX52" i="1"/>
  <c r="BX48" i="1"/>
  <c r="BX44" i="1"/>
  <c r="BX40" i="1"/>
  <c r="BX36" i="1"/>
  <c r="BX32" i="1"/>
  <c r="BX28" i="1"/>
  <c r="BX24" i="1"/>
  <c r="BX20" i="1"/>
  <c r="BX16" i="1"/>
  <c r="BX12" i="1"/>
  <c r="CB52" i="1"/>
  <c r="CB48" i="1"/>
  <c r="CB44" i="1"/>
  <c r="CB40" i="1"/>
  <c r="CB36" i="1"/>
  <c r="CB32" i="1"/>
  <c r="BT37" i="1"/>
  <c r="BT33" i="1"/>
  <c r="BT29" i="1"/>
  <c r="BT25" i="1"/>
  <c r="BT21" i="1"/>
  <c r="BT17" i="1"/>
  <c r="BT13" i="1"/>
  <c r="BX10" i="1"/>
  <c r="BX49" i="1"/>
  <c r="BX45" i="1"/>
  <c r="BX41" i="1"/>
  <c r="BX37" i="1"/>
  <c r="BX33" i="1"/>
  <c r="BX29" i="1"/>
  <c r="BX25" i="1"/>
  <c r="BX21" i="1"/>
  <c r="BX17" i="1"/>
  <c r="BX13" i="1"/>
  <c r="CB10" i="1"/>
  <c r="CB49" i="1"/>
  <c r="CB45" i="1"/>
  <c r="CB41" i="1"/>
  <c r="CB37" i="1"/>
  <c r="CB33" i="1"/>
  <c r="BT23" i="1"/>
  <c r="BT19" i="1"/>
  <c r="BT15" i="1"/>
  <c r="BT11" i="1"/>
  <c r="BX51" i="1"/>
  <c r="BX47" i="1"/>
  <c r="BX43" i="1"/>
  <c r="BX39" i="1"/>
  <c r="BX35" i="1"/>
  <c r="BX31" i="1"/>
  <c r="BX27" i="1"/>
  <c r="BX23" i="1"/>
  <c r="BX19" i="1"/>
  <c r="BX15" i="1"/>
  <c r="BX11" i="1"/>
  <c r="CB51" i="1"/>
  <c r="CB47" i="1"/>
  <c r="CB43" i="1"/>
  <c r="CB39" i="1"/>
  <c r="CB35" i="1"/>
  <c r="CB31" i="1"/>
  <c r="P46" i="3" l="1"/>
  <c r="AB46" i="3"/>
  <c r="W41" i="3"/>
  <c r="W31" i="3"/>
  <c r="U46" i="3"/>
  <c r="W20" i="3"/>
  <c r="W7" i="3"/>
  <c r="W14" i="3"/>
  <c r="W44" i="3"/>
  <c r="W6" i="3"/>
  <c r="W39" i="3"/>
  <c r="W11" i="3"/>
  <c r="W34" i="3"/>
  <c r="W42" i="3"/>
  <c r="W27" i="3"/>
  <c r="W33" i="3"/>
  <c r="W5" i="3"/>
  <c r="W10" i="3"/>
  <c r="W12" i="3"/>
  <c r="W36" i="3"/>
  <c r="W8" i="3"/>
  <c r="W37" i="3"/>
  <c r="W19" i="3"/>
  <c r="W43" i="3"/>
  <c r="W21" i="3"/>
  <c r="W15" i="3"/>
  <c r="W18" i="3"/>
  <c r="W25" i="3"/>
  <c r="W24" i="3"/>
  <c r="W35" i="3"/>
  <c r="W29" i="3"/>
  <c r="W17" i="3"/>
  <c r="F46" i="3"/>
  <c r="W22" i="3"/>
  <c r="W40" i="3"/>
  <c r="W13" i="3"/>
  <c r="W28" i="3"/>
  <c r="W38" i="3"/>
  <c r="W30" i="3"/>
  <c r="W16" i="3"/>
  <c r="W45" i="3"/>
  <c r="W26" i="3"/>
  <c r="W32" i="3"/>
  <c r="W9" i="3"/>
  <c r="K46" i="3"/>
  <c r="W46" i="3" l="1"/>
</calcChain>
</file>

<file path=xl/sharedStrings.xml><?xml version="1.0" encoding="utf-8"?>
<sst xmlns="http://schemas.openxmlformats.org/spreadsheetml/2006/main" count="402" uniqueCount="82">
  <si>
    <t>ELSS</t>
  </si>
  <si>
    <t>Performance as on  13-Mar-2018</t>
  </si>
  <si>
    <t>CAGR Returns</t>
  </si>
  <si>
    <t>Historical AUM</t>
  </si>
  <si>
    <t>AUM</t>
  </si>
  <si>
    <t>NAV</t>
  </si>
  <si>
    <t>Fund Name</t>
  </si>
  <si>
    <t>1 Year</t>
  </si>
  <si>
    <t>Rank</t>
  </si>
  <si>
    <t>3 Year</t>
  </si>
  <si>
    <t>5 Year</t>
  </si>
  <si>
    <t xml:space="preserve">  Aditya Birla SL Tax Relief '96(G)</t>
  </si>
  <si>
    <t xml:space="preserve">  Aditya Birla SL Tax Savings Fund(G)</t>
  </si>
  <si>
    <t xml:space="preserve">  Axis LT Equity Fund(G)</t>
  </si>
  <si>
    <t xml:space="preserve">  Baroda Pioneer ELSS 96(G)</t>
  </si>
  <si>
    <t>--</t>
  </si>
  <si>
    <t xml:space="preserve">  BNP Paribas LT Equity Fund(G)</t>
  </si>
  <si>
    <t xml:space="preserve">  BOI AXA Tax Adv Fund-Reg(G)</t>
  </si>
  <si>
    <t xml:space="preserve">  BOI AXA Tax Adv-Eco(G)</t>
  </si>
  <si>
    <t xml:space="preserve">  Canara Rob Equity Tax Saver Fund-Reg(G)</t>
  </si>
  <si>
    <t xml:space="preserve">  DHFL Pramerica LT Equity Fund-Reg(G)</t>
  </si>
  <si>
    <t xml:space="preserve">  DHFL Pramerica Tax Plan(G)</t>
  </si>
  <si>
    <t xml:space="preserve">  DSPBR Tax Saver Fund-Reg(G)</t>
  </si>
  <si>
    <t xml:space="preserve">  Edelweiss Tax Advantage Fund-Reg(G)</t>
  </si>
  <si>
    <t xml:space="preserve">  Escorts Tax(G)</t>
  </si>
  <si>
    <t xml:space="preserve">  Essel Long Term Advantage Fund-Reg(G)</t>
  </si>
  <si>
    <t xml:space="preserve">  Franklin India Taxshield(G)</t>
  </si>
  <si>
    <t xml:space="preserve">  HDFC Long Term Adv Fund(G)</t>
  </si>
  <si>
    <t xml:space="preserve">  HDFC TaxSaver(G)</t>
  </si>
  <si>
    <t xml:space="preserve">  HSBC Tax Saver Equity Fund(G)</t>
  </si>
  <si>
    <t xml:space="preserve">  ICICI Pru LT Equity Fund (Tax Saving)(G)</t>
  </si>
  <si>
    <t xml:space="preserve">  IDBI Equity Advantage Fund-Reg(G)</t>
  </si>
  <si>
    <t xml:space="preserve">  IDFC Tax Advt(ELSS) Fund-Reg(G)</t>
  </si>
  <si>
    <t xml:space="preserve">  Indiabulls Tax Savings Fund-Reg(G)</t>
  </si>
  <si>
    <t xml:space="preserve">  Invesco India Tax Plan(G)</t>
  </si>
  <si>
    <t xml:space="preserve">  JM Tax Gain Fund(G)</t>
  </si>
  <si>
    <t xml:space="preserve">  Kotak Tax Saver Scheme(G)</t>
  </si>
  <si>
    <t xml:space="preserve">  L&amp;T Tax Advt Fund-Reg(G)</t>
  </si>
  <si>
    <t xml:space="preserve">  L&amp;T Tax Saver Fund(G)</t>
  </si>
  <si>
    <t xml:space="preserve">  LIC MF Tax Plan(G)</t>
  </si>
  <si>
    <t xml:space="preserve">  Mahindra MF Kar Bachat Yojana-Reg(G)</t>
  </si>
  <si>
    <t xml:space="preserve">  Mirae Asset Tax Saver Fund-Reg(G)</t>
  </si>
  <si>
    <t xml:space="preserve">  MOSt Focused Long Term Fund-Reg(G)</t>
  </si>
  <si>
    <t xml:space="preserve">  Principal Personal Tax saver Fund</t>
  </si>
  <si>
    <t xml:space="preserve">  Principal Tax Savings Fund</t>
  </si>
  <si>
    <t xml:space="preserve">  Quantum Tax Saving Fund-Reg(G)</t>
  </si>
  <si>
    <t xml:space="preserve">  Reliance Tax Saver (ELSS) Fund(G)</t>
  </si>
  <si>
    <t xml:space="preserve">  Sahara Tax Gain Fund(G)</t>
  </si>
  <si>
    <t xml:space="preserve">  SBI Magnum TaxGain'93-Reg(G)</t>
  </si>
  <si>
    <t xml:space="preserve">  Sundaram Diversified Equity(G)</t>
  </si>
  <si>
    <t xml:space="preserve">  Tata India Tax Savings Fund-Reg(G)</t>
  </si>
  <si>
    <t xml:space="preserve">  Taurus Tax Shield Fund-Reg(G)</t>
  </si>
  <si>
    <t xml:space="preserve">  Union Tax Saver Fund(G)</t>
  </si>
  <si>
    <t xml:space="preserve">  UTI LT Equity Fund (Tax Saving)(G)</t>
  </si>
  <si>
    <t xml:space="preserve">  Aditya Birla SL Tax Plan(G)</t>
  </si>
  <si>
    <t>NAV Change</t>
  </si>
  <si>
    <t>AuM Change</t>
  </si>
  <si>
    <t>Mark to Mkt</t>
  </si>
  <si>
    <t>Net Sales</t>
  </si>
  <si>
    <t xml:space="preserve">Mar 17 - May17    </t>
  </si>
  <si>
    <t>Mkt Share</t>
  </si>
  <si>
    <t>Rs Crs</t>
  </si>
  <si>
    <t xml:space="preserve">  Edelweiss Long Term Equity Fund (Tax Savings)(G)</t>
  </si>
  <si>
    <t>Jun 17 - Aug 17</t>
  </si>
  <si>
    <t>Sept 17 - Nov 17</t>
  </si>
  <si>
    <t>Dec 17 - Feb 18</t>
  </si>
  <si>
    <t>12mth Rs Crs</t>
  </si>
  <si>
    <t>Mar17-Feb18</t>
  </si>
  <si>
    <t>AuM</t>
  </si>
  <si>
    <t>AuM Growth</t>
  </si>
  <si>
    <t>AuM Gr</t>
  </si>
  <si>
    <t>1 yr fund performance</t>
  </si>
  <si>
    <t>5 yr fund performance</t>
  </si>
  <si>
    <t>5 yrs</t>
  </si>
  <si>
    <t>Return</t>
  </si>
  <si>
    <t>Funds: 41</t>
  </si>
  <si>
    <t>Deep Dive: ELSS</t>
  </si>
  <si>
    <t xml:space="preserve">  Edelweiss Long Term Equity Fund </t>
  </si>
  <si>
    <t>Total - Open Ended ELSS Funds</t>
  </si>
  <si>
    <t>Funds: 33</t>
  </si>
  <si>
    <t>Table 1: Open ended ELSS funds</t>
  </si>
  <si>
    <t>Table 2: Open ended ELSS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</si>
</sst>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0.0%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5" fontId="1" fillId="2" borderId="2" xfId="0" applyNumberFormat="1" applyFont="1" applyFill="1" applyBorder="1" applyAlignment="1">
      <alignment horizontal="center" vertical="center" wrapText="1"/>
    </xf>
    <xf numFmtId="15" fontId="1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" fontId="5" fillId="0" borderId="9" xfId="0" applyNumberFormat="1" applyFont="1" applyBorder="1"/>
    <xf numFmtId="17" fontId="5" fillId="0" borderId="0" xfId="0" applyNumberFormat="1" applyFont="1" applyBorder="1"/>
    <xf numFmtId="17" fontId="5" fillId="0" borderId="10" xfId="0" applyNumberFormat="1" applyFont="1" applyBorder="1"/>
    <xf numFmtId="10" fontId="0" fillId="0" borderId="9" xfId="1" applyNumberFormat="1" applyFont="1" applyBorder="1"/>
    <xf numFmtId="2" fontId="0" fillId="0" borderId="0" xfId="0" applyNumberFormat="1" applyBorder="1"/>
    <xf numFmtId="2" fontId="0" fillId="0" borderId="10" xfId="0" applyNumberFormat="1" applyBorder="1"/>
    <xf numFmtId="9" fontId="0" fillId="0" borderId="9" xfId="1" applyFont="1" applyBorder="1"/>
    <xf numFmtId="9" fontId="0" fillId="0" borderId="11" xfId="1" applyFont="1" applyBorder="1"/>
    <xf numFmtId="2" fontId="0" fillId="0" borderId="12" xfId="0" applyNumberFormat="1" applyBorder="1"/>
    <xf numFmtId="2" fontId="0" fillId="0" borderId="13" xfId="0" applyNumberFormat="1" applyBorder="1"/>
    <xf numFmtId="0" fontId="0" fillId="3" borderId="0" xfId="0" applyFill="1"/>
    <xf numFmtId="0" fontId="6" fillId="3" borderId="0" xfId="0" applyFont="1" applyFill="1"/>
    <xf numFmtId="2" fontId="7" fillId="3" borderId="9" xfId="0" applyNumberFormat="1" applyFont="1" applyFill="1" applyBorder="1"/>
    <xf numFmtId="2" fontId="7" fillId="3" borderId="0" xfId="0" applyNumberFormat="1" applyFont="1" applyFill="1" applyBorder="1"/>
    <xf numFmtId="2" fontId="7" fillId="3" borderId="10" xfId="0" applyNumberFormat="1" applyFont="1" applyFill="1" applyBorder="1"/>
    <xf numFmtId="0" fontId="0" fillId="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2" fontId="0" fillId="0" borderId="0" xfId="0" applyNumberFormat="1"/>
    <xf numFmtId="0" fontId="8" fillId="3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" fontId="6" fillId="3" borderId="9" xfId="0" applyNumberFormat="1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" fontId="6" fillId="3" borderId="11" xfId="0" applyNumberFormat="1" applyFont="1" applyFill="1" applyBorder="1" applyAlignment="1">
      <alignment horizontal="center" vertical="center"/>
    </xf>
    <xf numFmtId="17" fontId="6" fillId="3" borderId="12" xfId="0" applyNumberFormat="1" applyFont="1" applyFill="1" applyBorder="1" applyAlignment="1">
      <alignment horizontal="center" vertical="center"/>
    </xf>
    <xf numFmtId="17" fontId="6" fillId="3" borderId="10" xfId="0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0" fillId="3" borderId="9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9" fillId="2" borderId="0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17" fontId="6" fillId="3" borderId="7" xfId="0" applyNumberFormat="1" applyFont="1" applyFill="1" applyBorder="1" applyAlignment="1">
      <alignment horizontal="center" vertical="top"/>
    </xf>
    <xf numFmtId="17" fontId="6" fillId="0" borderId="7" xfId="0" applyNumberFormat="1" applyFont="1" applyBorder="1" applyAlignment="1">
      <alignment horizontal="center" vertical="top"/>
    </xf>
    <xf numFmtId="17" fontId="6" fillId="3" borderId="6" xfId="0" applyNumberFormat="1" applyFont="1" applyFill="1" applyBorder="1" applyAlignment="1">
      <alignment horizontal="center" vertical="top"/>
    </xf>
    <xf numFmtId="17" fontId="6" fillId="3" borderId="8" xfId="0" applyNumberFormat="1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6" fillId="0" borderId="0" xfId="0" applyFont="1"/>
    <xf numFmtId="165" fontId="7" fillId="3" borderId="10" xfId="1" applyNumberFormat="1" applyFont="1" applyFill="1" applyBorder="1"/>
    <xf numFmtId="0" fontId="10" fillId="4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vertical="top"/>
    </xf>
    <xf numFmtId="17" fontId="6" fillId="0" borderId="6" xfId="0" applyNumberFormat="1" applyFont="1" applyBorder="1" applyAlignment="1">
      <alignment horizontal="center" vertical="top"/>
    </xf>
    <xf numFmtId="0" fontId="9" fillId="2" borderId="9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17" xfId="0" applyFont="1" applyFill="1" applyBorder="1"/>
    <xf numFmtId="2" fontId="6" fillId="3" borderId="15" xfId="0" applyNumberFormat="1" applyFont="1" applyFill="1" applyBorder="1"/>
    <xf numFmtId="2" fontId="6" fillId="3" borderId="16" xfId="0" applyNumberFormat="1" applyFont="1" applyFill="1" applyBorder="1"/>
    <xf numFmtId="9" fontId="6" fillId="3" borderId="16" xfId="1" applyFont="1" applyFill="1" applyBorder="1"/>
    <xf numFmtId="2" fontId="6" fillId="3" borderId="14" xfId="0" applyNumberFormat="1" applyFont="1" applyFill="1" applyBorder="1"/>
    <xf numFmtId="0" fontId="6" fillId="3" borderId="16" xfId="0" applyFont="1" applyFill="1" applyBorder="1"/>
    <xf numFmtId="0" fontId="6" fillId="3" borderId="14" xfId="0" applyFont="1" applyFill="1" applyBorder="1"/>
    <xf numFmtId="9" fontId="6" fillId="3" borderId="14" xfId="1" applyFont="1" applyFill="1" applyBorder="1"/>
    <xf numFmtId="0" fontId="6" fillId="3" borderId="15" xfId="0" applyFont="1" applyFill="1" applyBorder="1"/>
    <xf numFmtId="0" fontId="6" fillId="3" borderId="6" xfId="0" applyFont="1" applyFill="1" applyBorder="1" applyAlignment="1">
      <alignment horizontal="left" vertical="center"/>
    </xf>
    <xf numFmtId="167" fontId="7" fillId="3" borderId="9" xfId="2" applyNumberFormat="1" applyFont="1" applyFill="1" applyBorder="1"/>
    <xf numFmtId="167" fontId="7" fillId="3" borderId="0" xfId="2" applyNumberFormat="1" applyFont="1" applyFill="1" applyBorder="1"/>
    <xf numFmtId="167" fontId="6" fillId="3" borderId="15" xfId="2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432FF"/>
      <color rgb="FFAB7942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J53"/>
  <sheetViews>
    <sheetView showGridLines="0" workbookViewId="0">
      <selection activeCell="K9" sqref="K9"/>
    </sheetView>
  </sheetViews>
  <sheetFormatPr defaultColWidth="8.85546875" defaultRowHeight="15" x14ac:dyDescent="0.25"/>
  <cols>
    <col min="1" max="1" width="48.42578125" customWidth="1"/>
    <col min="2" max="2" width="11.42578125" bestFit="1" customWidth="1"/>
    <col min="3" max="3" width="9.28515625" bestFit="1" customWidth="1"/>
    <col min="4" max="4" width="11.42578125" bestFit="1" customWidth="1"/>
    <col min="5" max="5" width="9.28515625" bestFit="1" customWidth="1"/>
    <col min="6" max="6" width="11.42578125" bestFit="1" customWidth="1"/>
    <col min="7" max="7" width="9.28515625" bestFit="1" customWidth="1"/>
    <col min="8" max="39" width="12.7109375" customWidth="1"/>
    <col min="41" max="41" width="11.7109375" customWidth="1"/>
    <col min="42" max="42" width="11.42578125" customWidth="1"/>
    <col min="43" max="43" width="12.28515625" customWidth="1"/>
    <col min="44" max="44" width="10" customWidth="1"/>
    <col min="45" max="45" width="11" customWidth="1"/>
    <col min="46" max="46" width="10.85546875" customWidth="1"/>
    <col min="47" max="47" width="10.7109375" customWidth="1"/>
    <col min="49" max="49" width="10.42578125" customWidth="1"/>
    <col min="50" max="50" width="10.28515625" customWidth="1"/>
    <col min="51" max="51" width="10.7109375" customWidth="1"/>
    <col min="53" max="54" width="11.42578125" customWidth="1"/>
    <col min="55" max="55" width="10.42578125" customWidth="1"/>
    <col min="57" max="57" width="12.140625" customWidth="1"/>
    <col min="58" max="59" width="10.28515625" customWidth="1"/>
    <col min="61" max="61" width="10.7109375" customWidth="1"/>
    <col min="62" max="62" width="11.28515625" customWidth="1"/>
    <col min="63" max="63" width="11" customWidth="1"/>
    <col min="64" max="64" width="10.140625" customWidth="1"/>
    <col min="65" max="65" width="11.85546875" customWidth="1"/>
    <col min="66" max="66" width="11" customWidth="1"/>
    <col min="67" max="67" width="10.7109375" customWidth="1"/>
    <col min="69" max="69" width="12.7109375" customWidth="1"/>
    <col min="70" max="70" width="12" customWidth="1"/>
    <col min="71" max="71" width="10.42578125" customWidth="1"/>
    <col min="73" max="73" width="11.85546875" customWidth="1"/>
    <col min="74" max="74" width="11.28515625" customWidth="1"/>
    <col min="75" max="75" width="10.7109375" customWidth="1"/>
    <col min="76" max="76" width="9.28515625" customWidth="1"/>
    <col min="77" max="77" width="11.28515625" customWidth="1"/>
    <col min="78" max="78" width="10.85546875" customWidth="1"/>
    <col min="79" max="79" width="11.140625" customWidth="1"/>
    <col min="81" max="81" width="12.140625" customWidth="1"/>
    <col min="82" max="83" width="11.140625" customWidth="1"/>
    <col min="85" max="85" width="12.140625" customWidth="1"/>
    <col min="86" max="86" width="11" customWidth="1"/>
    <col min="87" max="87" width="10.7109375" customWidth="1"/>
  </cols>
  <sheetData>
    <row r="4" spans="1:88" ht="20.2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88" ht="15.75" x14ac:dyDescent="0.2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7" spans="1:88" ht="15.75" x14ac:dyDescent="0.25">
      <c r="A7" s="1"/>
      <c r="B7" s="49" t="s">
        <v>2</v>
      </c>
      <c r="C7" s="50"/>
      <c r="D7" s="50"/>
      <c r="E7" s="50"/>
      <c r="F7" s="50"/>
      <c r="G7" s="50"/>
      <c r="H7" s="49" t="s">
        <v>3</v>
      </c>
      <c r="I7" s="50"/>
      <c r="J7" s="50"/>
      <c r="K7" s="50"/>
      <c r="L7" s="49" t="s">
        <v>4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9" t="s">
        <v>5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O7" s="12" t="s">
        <v>55</v>
      </c>
      <c r="AP7" s="13" t="s">
        <v>56</v>
      </c>
      <c r="AQ7" s="13" t="s">
        <v>57</v>
      </c>
      <c r="AR7" s="14" t="s">
        <v>58</v>
      </c>
      <c r="AS7" s="12" t="s">
        <v>55</v>
      </c>
      <c r="AT7" s="13" t="s">
        <v>56</v>
      </c>
      <c r="AU7" s="13" t="s">
        <v>57</v>
      </c>
      <c r="AV7" s="14" t="s">
        <v>58</v>
      </c>
      <c r="AW7" s="12" t="s">
        <v>55</v>
      </c>
      <c r="AX7" s="13" t="s">
        <v>56</v>
      </c>
      <c r="AY7" s="13" t="s">
        <v>57</v>
      </c>
      <c r="AZ7" s="14" t="s">
        <v>58</v>
      </c>
      <c r="BA7" s="12" t="s">
        <v>55</v>
      </c>
      <c r="BB7" s="13" t="s">
        <v>56</v>
      </c>
      <c r="BC7" s="13" t="s">
        <v>57</v>
      </c>
      <c r="BD7" s="14" t="s">
        <v>58</v>
      </c>
      <c r="BE7" s="12" t="s">
        <v>55</v>
      </c>
      <c r="BF7" s="13" t="s">
        <v>56</v>
      </c>
      <c r="BG7" s="13" t="s">
        <v>57</v>
      </c>
      <c r="BH7" s="14" t="s">
        <v>58</v>
      </c>
      <c r="BI7" s="12" t="s">
        <v>55</v>
      </c>
      <c r="BJ7" s="13" t="s">
        <v>56</v>
      </c>
      <c r="BK7" s="13" t="s">
        <v>57</v>
      </c>
      <c r="BL7" s="14" t="s">
        <v>58</v>
      </c>
      <c r="BM7" s="12" t="s">
        <v>55</v>
      </c>
      <c r="BN7" s="13" t="s">
        <v>56</v>
      </c>
      <c r="BO7" s="13" t="s">
        <v>57</v>
      </c>
      <c r="BP7" s="14" t="s">
        <v>58</v>
      </c>
      <c r="BQ7" s="12" t="s">
        <v>55</v>
      </c>
      <c r="BR7" s="13" t="s">
        <v>56</v>
      </c>
      <c r="BS7" s="13" t="s">
        <v>57</v>
      </c>
      <c r="BT7" s="14" t="s">
        <v>58</v>
      </c>
      <c r="BU7" s="12" t="s">
        <v>55</v>
      </c>
      <c r="BV7" s="13" t="s">
        <v>56</v>
      </c>
      <c r="BW7" s="13" t="s">
        <v>57</v>
      </c>
      <c r="BX7" s="14" t="s">
        <v>58</v>
      </c>
      <c r="BY7" s="12" t="s">
        <v>55</v>
      </c>
      <c r="BZ7" s="13" t="s">
        <v>56</v>
      </c>
      <c r="CA7" s="13" t="s">
        <v>57</v>
      </c>
      <c r="CB7" s="14" t="s">
        <v>58</v>
      </c>
      <c r="CC7" s="12" t="s">
        <v>55</v>
      </c>
      <c r="CD7" s="13" t="s">
        <v>56</v>
      </c>
      <c r="CE7" s="13" t="s">
        <v>57</v>
      </c>
      <c r="CF7" s="14" t="s">
        <v>58</v>
      </c>
      <c r="CG7" s="12" t="s">
        <v>55</v>
      </c>
      <c r="CH7" s="13" t="s">
        <v>56</v>
      </c>
      <c r="CI7" s="13" t="s">
        <v>57</v>
      </c>
      <c r="CJ7" s="14" t="s">
        <v>58</v>
      </c>
    </row>
    <row r="8" spans="1:88" x14ac:dyDescent="0.25">
      <c r="A8" s="2" t="s">
        <v>6</v>
      </c>
      <c r="B8" s="3" t="s">
        <v>7</v>
      </c>
      <c r="C8" s="3" t="s">
        <v>8</v>
      </c>
      <c r="D8" s="3" t="s">
        <v>9</v>
      </c>
      <c r="E8" s="3" t="s">
        <v>8</v>
      </c>
      <c r="F8" s="3" t="s">
        <v>10</v>
      </c>
      <c r="G8" s="3" t="s">
        <v>8</v>
      </c>
      <c r="H8" s="4">
        <v>43132</v>
      </c>
      <c r="I8" s="4">
        <v>42767</v>
      </c>
      <c r="J8" s="4">
        <v>42036</v>
      </c>
      <c r="K8" s="4">
        <v>41306</v>
      </c>
      <c r="L8" s="4">
        <v>43132</v>
      </c>
      <c r="M8" s="4">
        <v>43101</v>
      </c>
      <c r="N8" s="4">
        <v>43070</v>
      </c>
      <c r="O8" s="4">
        <v>43040</v>
      </c>
      <c r="P8" s="4">
        <v>43009</v>
      </c>
      <c r="Q8" s="4">
        <v>42979</v>
      </c>
      <c r="R8" s="4">
        <v>42948</v>
      </c>
      <c r="S8" s="4">
        <v>42917</v>
      </c>
      <c r="T8" s="4">
        <v>42887</v>
      </c>
      <c r="U8" s="4">
        <v>42856</v>
      </c>
      <c r="V8" s="4">
        <v>42826</v>
      </c>
      <c r="W8" s="4">
        <v>42795</v>
      </c>
      <c r="X8" s="4">
        <v>42767</v>
      </c>
      <c r="Y8" s="4">
        <v>42736</v>
      </c>
      <c r="Z8" s="5">
        <v>43159</v>
      </c>
      <c r="AA8" s="5">
        <v>43131</v>
      </c>
      <c r="AB8" s="5">
        <v>43098</v>
      </c>
      <c r="AC8" s="5">
        <v>43069</v>
      </c>
      <c r="AD8" s="5">
        <v>43039</v>
      </c>
      <c r="AE8" s="5">
        <v>43007</v>
      </c>
      <c r="AF8" s="5">
        <v>42978</v>
      </c>
      <c r="AG8" s="5">
        <v>42947</v>
      </c>
      <c r="AH8" s="5">
        <v>42916</v>
      </c>
      <c r="AI8" s="5">
        <v>42886</v>
      </c>
      <c r="AJ8" s="5">
        <v>42853</v>
      </c>
      <c r="AK8" s="5">
        <v>42825</v>
      </c>
      <c r="AL8" s="5">
        <v>42794</v>
      </c>
      <c r="AM8" s="6">
        <v>42766</v>
      </c>
      <c r="AO8" s="15">
        <v>43132</v>
      </c>
      <c r="AP8" s="16">
        <v>43132</v>
      </c>
      <c r="AQ8" s="16">
        <v>43132</v>
      </c>
      <c r="AR8" s="17">
        <v>43132</v>
      </c>
      <c r="AS8" s="15">
        <v>43101</v>
      </c>
      <c r="AT8" s="16">
        <v>43101</v>
      </c>
      <c r="AU8" s="16">
        <v>43101</v>
      </c>
      <c r="AV8" s="17">
        <v>43101</v>
      </c>
      <c r="AW8" s="15">
        <v>43070</v>
      </c>
      <c r="AX8" s="16">
        <v>43070</v>
      </c>
      <c r="AY8" s="16">
        <v>43070</v>
      </c>
      <c r="AZ8" s="16">
        <v>43070</v>
      </c>
      <c r="BA8" s="15">
        <v>43040</v>
      </c>
      <c r="BB8" s="16">
        <v>43040</v>
      </c>
      <c r="BC8" s="16">
        <v>43040</v>
      </c>
      <c r="BD8" s="17">
        <v>43040</v>
      </c>
      <c r="BE8" s="15">
        <v>43009</v>
      </c>
      <c r="BF8" s="16">
        <v>43009</v>
      </c>
      <c r="BG8" s="16">
        <v>43009</v>
      </c>
      <c r="BH8" s="17">
        <v>43009</v>
      </c>
      <c r="BI8" s="15">
        <v>42979</v>
      </c>
      <c r="BJ8" s="16">
        <v>42979</v>
      </c>
      <c r="BK8" s="16">
        <v>42979</v>
      </c>
      <c r="BL8" s="17">
        <v>42979</v>
      </c>
      <c r="BM8" s="15">
        <v>42948</v>
      </c>
      <c r="BN8" s="16">
        <v>42948</v>
      </c>
      <c r="BO8" s="16">
        <v>42948</v>
      </c>
      <c r="BP8" s="17">
        <v>42948</v>
      </c>
      <c r="BQ8" s="15">
        <v>42917</v>
      </c>
      <c r="BR8" s="15">
        <v>42917</v>
      </c>
      <c r="BS8" s="15">
        <v>42917</v>
      </c>
      <c r="BT8" s="15">
        <v>42917</v>
      </c>
      <c r="BU8" s="15">
        <v>42887</v>
      </c>
      <c r="BV8" s="15">
        <v>42887</v>
      </c>
      <c r="BW8" s="15">
        <v>42887</v>
      </c>
      <c r="BX8" s="15">
        <v>42887</v>
      </c>
      <c r="BY8" s="15">
        <v>42856</v>
      </c>
      <c r="BZ8" s="15">
        <v>42856</v>
      </c>
      <c r="CA8" s="15">
        <v>42856</v>
      </c>
      <c r="CB8" s="15">
        <v>42856</v>
      </c>
      <c r="CC8" s="15">
        <v>42826</v>
      </c>
      <c r="CD8" s="15">
        <v>42826</v>
      </c>
      <c r="CE8" s="15">
        <v>42826</v>
      </c>
      <c r="CF8" s="15">
        <v>42826</v>
      </c>
      <c r="CG8" s="15">
        <v>42795</v>
      </c>
      <c r="CH8" s="15">
        <v>42795</v>
      </c>
      <c r="CI8" s="15">
        <v>42795</v>
      </c>
      <c r="CJ8" s="15">
        <v>42795</v>
      </c>
    </row>
    <row r="9" spans="1:88" x14ac:dyDescent="0.25">
      <c r="A9" s="7" t="s">
        <v>11</v>
      </c>
      <c r="B9" s="8">
        <v>26.0004977698216</v>
      </c>
      <c r="C9" s="9">
        <v>5</v>
      </c>
      <c r="D9" s="8">
        <v>11.524753028961999</v>
      </c>
      <c r="E9" s="9">
        <v>10</v>
      </c>
      <c r="F9" s="8">
        <v>21.957510977435302</v>
      </c>
      <c r="G9" s="9">
        <v>2</v>
      </c>
      <c r="H9" s="10">
        <v>5032.3720000000003</v>
      </c>
      <c r="I9" s="10">
        <v>2779.5396000000001</v>
      </c>
      <c r="J9" s="10">
        <v>2053.9556648543498</v>
      </c>
      <c r="K9" s="10">
        <v>1415.568321235</v>
      </c>
      <c r="L9" s="10">
        <v>5032.3720000000003</v>
      </c>
      <c r="M9" s="10">
        <v>4949.0765000000001</v>
      </c>
      <c r="N9" s="10">
        <v>4758.9088000000002</v>
      </c>
      <c r="O9" s="10">
        <v>4349.4844999999996</v>
      </c>
      <c r="P9" s="10">
        <v>4266.07</v>
      </c>
      <c r="Q9" s="10">
        <v>3961.9479000000001</v>
      </c>
      <c r="R9" s="10">
        <v>3776.0717</v>
      </c>
      <c r="S9" s="10">
        <v>3755.9241999999999</v>
      </c>
      <c r="T9" s="10">
        <v>3533.8822</v>
      </c>
      <c r="U9" s="10">
        <v>3398.7849000000001</v>
      </c>
      <c r="V9" s="10">
        <v>3354.9367999999999</v>
      </c>
      <c r="W9" s="10">
        <v>3189.3719000000001</v>
      </c>
      <c r="X9" s="10">
        <v>2779.5396000000001</v>
      </c>
      <c r="Y9" s="10">
        <v>2624.1007</v>
      </c>
      <c r="Z9" s="11">
        <v>31.02</v>
      </c>
      <c r="AA9" s="11">
        <v>31.97</v>
      </c>
      <c r="AB9" s="11">
        <v>32.369999999999997</v>
      </c>
      <c r="AC9" s="11">
        <v>30.83</v>
      </c>
      <c r="AD9" s="11">
        <v>30.34</v>
      </c>
      <c r="AE9" s="11">
        <v>28.79</v>
      </c>
      <c r="AF9" s="11">
        <v>28.06</v>
      </c>
      <c r="AG9" s="11">
        <v>28.55</v>
      </c>
      <c r="AH9" s="11">
        <v>27.31</v>
      </c>
      <c r="AI9" s="11">
        <v>26.65</v>
      </c>
      <c r="AJ9" s="11">
        <v>26.63</v>
      </c>
      <c r="AK9" s="11">
        <v>25.82</v>
      </c>
      <c r="AL9" s="11">
        <v>24.27</v>
      </c>
      <c r="AM9" s="11">
        <v>23.52</v>
      </c>
      <c r="AO9" s="18">
        <f>(Z9-AA9)/AA9</f>
        <v>-2.9715358148263975E-2</v>
      </c>
      <c r="AP9" s="19">
        <f>L9-M9</f>
        <v>83.295500000000175</v>
      </c>
      <c r="AQ9" s="19">
        <f>M9*AO9</f>
        <v>-147.06358070065676</v>
      </c>
      <c r="AR9" s="20">
        <f>AP9-AQ9</f>
        <v>230.35908070065693</v>
      </c>
      <c r="AS9" s="18">
        <f>(AA9-AB9)/AB9</f>
        <v>-1.2357120790855687E-2</v>
      </c>
      <c r="AT9" s="19">
        <f>M9-N9</f>
        <v>190.16769999999997</v>
      </c>
      <c r="AU9" s="19">
        <f>N9*AS9</f>
        <v>-58.806410874266092</v>
      </c>
      <c r="AV9" s="20">
        <f>AT9-AU9</f>
        <v>248.97411087426605</v>
      </c>
      <c r="AW9" s="18">
        <f>(AB9-AC9)/AC9</f>
        <v>4.9951346091469326E-2</v>
      </c>
      <c r="AX9" s="19">
        <f>N9-O9</f>
        <v>409.42430000000058</v>
      </c>
      <c r="AY9" s="19">
        <f>O9*AW9</f>
        <v>217.26260557898141</v>
      </c>
      <c r="AZ9" s="20">
        <f>AX9-AY9</f>
        <v>192.16169442101918</v>
      </c>
      <c r="BA9" s="18">
        <f>(AC9-AD9)/AD9</f>
        <v>1.6150296638101466E-2</v>
      </c>
      <c r="BB9" s="19">
        <f>O9-P9</f>
        <v>83.414499999999862</v>
      </c>
      <c r="BC9" s="19">
        <f>P9*BA9</f>
        <v>68.898295978905509</v>
      </c>
      <c r="BD9" s="20">
        <f>BB9-BC9</f>
        <v>14.516204021094353</v>
      </c>
      <c r="BE9" s="18">
        <f>(AD9-AE9)/AE9</f>
        <v>5.3838138242445321E-2</v>
      </c>
      <c r="BF9" s="19">
        <f>P9-Q9</f>
        <v>304.12209999999959</v>
      </c>
      <c r="BG9" s="19">
        <f>Q9*BE9</f>
        <v>213.30389874956595</v>
      </c>
      <c r="BH9" s="20">
        <f>BF9-BG9</f>
        <v>90.818201250433646</v>
      </c>
      <c r="BI9" s="18">
        <f>(AE9-AF9)/AF9</f>
        <v>2.6015680684248057E-2</v>
      </c>
      <c r="BJ9" s="19">
        <f>Q9-R9</f>
        <v>185.87620000000015</v>
      </c>
      <c r="BK9" s="19">
        <f>R9*BI9</f>
        <v>98.237075588025718</v>
      </c>
      <c r="BL9" s="20">
        <f>BJ9-BK9</f>
        <v>87.639124411974436</v>
      </c>
      <c r="BM9" s="18">
        <f>(AF9-AG9)/AG9</f>
        <v>-1.7162872154115657E-2</v>
      </c>
      <c r="BN9" s="19">
        <f>R9-S9</f>
        <v>20.147500000000036</v>
      </c>
      <c r="BO9" s="19">
        <f>S9*BM9</f>
        <v>-64.462446865149118</v>
      </c>
      <c r="BP9" s="20">
        <f>BN9-BO9</f>
        <v>84.609946865149155</v>
      </c>
      <c r="BQ9" s="18">
        <f>(AG9-AH9)/AH9</f>
        <v>4.5404613694617429E-2</v>
      </c>
      <c r="BR9" s="19">
        <f>S9-T9</f>
        <v>222.04199999999992</v>
      </c>
      <c r="BS9" s="19">
        <f>T9*BQ9</f>
        <v>160.45455613328477</v>
      </c>
      <c r="BT9" s="20">
        <f>BR9-BS9</f>
        <v>61.587443866715148</v>
      </c>
      <c r="BU9" s="18">
        <f>(AH9-AI9)/AI9</f>
        <v>2.4765478424015015E-2</v>
      </c>
      <c r="BV9" s="19">
        <f>T9-U9</f>
        <v>135.0972999999999</v>
      </c>
      <c r="BW9" s="19">
        <f>U9*BU9</f>
        <v>84.172534108818027</v>
      </c>
      <c r="BX9" s="20">
        <f>BV9-BW9</f>
        <v>50.924765891181877</v>
      </c>
      <c r="BY9" s="18">
        <f>(AI9-AJ9)/AJ9</f>
        <v>7.5103266992112563E-4</v>
      </c>
      <c r="BZ9" s="19">
        <f>U9-V9</f>
        <v>43.848100000000159</v>
      </c>
      <c r="CA9" s="19">
        <f>V9*BY9</f>
        <v>2.5196671423206376</v>
      </c>
      <c r="CB9" s="20">
        <f>BZ9-CA9</f>
        <v>41.328432857679523</v>
      </c>
      <c r="CC9" s="18">
        <f>(AJ9-AK9)/AK9</f>
        <v>3.1371030209140151E-2</v>
      </c>
      <c r="CD9" s="19">
        <f>V9-W9</f>
        <v>165.56489999999985</v>
      </c>
      <c r="CE9" s="19">
        <f>W9*CC9</f>
        <v>100.05388222308272</v>
      </c>
      <c r="CF9" s="20">
        <f>CD9-CE9</f>
        <v>65.511017776917129</v>
      </c>
      <c r="CG9" s="18">
        <f>(AK9-AL9)/AL9</f>
        <v>6.3864853728883425E-2</v>
      </c>
      <c r="CH9" s="19">
        <f>W9-X9</f>
        <v>409.83230000000003</v>
      </c>
      <c r="CI9" s="19">
        <f>X9*CG9</f>
        <v>177.51488998763915</v>
      </c>
      <c r="CJ9" s="20">
        <f>CH9-CI9</f>
        <v>232.31741001236088</v>
      </c>
    </row>
    <row r="10" spans="1:88" x14ac:dyDescent="0.25">
      <c r="A10" s="7" t="s">
        <v>12</v>
      </c>
      <c r="B10" s="8">
        <v>25.563189698241299</v>
      </c>
      <c r="C10" s="9">
        <v>7</v>
      </c>
      <c r="D10" s="8">
        <v>11.231730271078</v>
      </c>
      <c r="E10" s="9">
        <v>12</v>
      </c>
      <c r="F10" s="8">
        <v>18.490291572835002</v>
      </c>
      <c r="G10" s="9">
        <v>15</v>
      </c>
      <c r="H10" s="10">
        <v>26.3415</v>
      </c>
      <c r="I10" s="10">
        <v>24.666799999999999</v>
      </c>
      <c r="J10" s="10">
        <v>27.669771277292298</v>
      </c>
      <c r="K10" s="10">
        <v>24.804401683999998</v>
      </c>
      <c r="L10" s="10">
        <v>26.3415</v>
      </c>
      <c r="M10" s="10">
        <v>27.2852</v>
      </c>
      <c r="N10" s="10">
        <v>27.957599999999999</v>
      </c>
      <c r="O10" s="10">
        <v>27.015599999999999</v>
      </c>
      <c r="P10" s="10">
        <v>26.88</v>
      </c>
      <c r="Q10" s="10">
        <v>25.7209</v>
      </c>
      <c r="R10" s="10">
        <v>25.444099999999999</v>
      </c>
      <c r="S10" s="10">
        <v>26.1279</v>
      </c>
      <c r="T10" s="10">
        <v>25.157499999999999</v>
      </c>
      <c r="U10" s="10">
        <v>24.795000000000002</v>
      </c>
      <c r="V10" s="10">
        <v>25.181100000000001</v>
      </c>
      <c r="W10" s="10">
        <v>24.6752</v>
      </c>
      <c r="X10" s="10">
        <v>24.666799999999999</v>
      </c>
      <c r="Y10" s="10">
        <v>24.0489</v>
      </c>
      <c r="Z10" s="11">
        <v>71.05</v>
      </c>
      <c r="AA10" s="11">
        <v>73.180000000000007</v>
      </c>
      <c r="AB10" s="11">
        <v>74.14</v>
      </c>
      <c r="AC10" s="11">
        <v>70.69</v>
      </c>
      <c r="AD10" s="11">
        <v>69.61</v>
      </c>
      <c r="AE10" s="11">
        <v>66.02</v>
      </c>
      <c r="AF10" s="11">
        <v>64.459999999999994</v>
      </c>
      <c r="AG10" s="11">
        <v>65.55</v>
      </c>
      <c r="AH10" s="11">
        <v>62.54</v>
      </c>
      <c r="AI10" s="11">
        <v>60.97</v>
      </c>
      <c r="AJ10" s="11">
        <v>61.05</v>
      </c>
      <c r="AK10" s="11">
        <v>59.19</v>
      </c>
      <c r="AL10" s="11">
        <v>55.85</v>
      </c>
      <c r="AM10" s="11">
        <v>53.99</v>
      </c>
      <c r="AO10" s="21">
        <f>(Z10-AA10)/AA10</f>
        <v>-2.9106313200328089E-2</v>
      </c>
      <c r="AP10" s="19">
        <f>L10-M10</f>
        <v>-0.94369999999999976</v>
      </c>
      <c r="AQ10" s="19">
        <f>M10*AO10</f>
        <v>-0.79417157693359197</v>
      </c>
      <c r="AR10" s="20">
        <f>AP10-AQ10</f>
        <v>-0.14952842306640779</v>
      </c>
      <c r="AS10" s="21">
        <f>(AA10-AB10)/AB10</f>
        <v>-1.2948475856487642E-2</v>
      </c>
      <c r="AT10" s="19">
        <f>M10-N10</f>
        <v>-0.67239999999999966</v>
      </c>
      <c r="AU10" s="19">
        <f>N10*AS10</f>
        <v>-0.36200830860533889</v>
      </c>
      <c r="AV10" s="20">
        <f>AT10-AU10</f>
        <v>-0.31039169139466077</v>
      </c>
      <c r="AW10" s="21">
        <f>(AB10-AC10)/AC10</f>
        <v>4.8804639977366004E-2</v>
      </c>
      <c r="AX10" s="19">
        <f>N10-O10</f>
        <v>0.94200000000000017</v>
      </c>
      <c r="AY10" s="19">
        <f>O10*AW10</f>
        <v>1.318486631772529</v>
      </c>
      <c r="AZ10" s="20">
        <f>AX10-AY10</f>
        <v>-0.37648663177252883</v>
      </c>
      <c r="BA10" s="21">
        <f>(AC10-AD10)/AD10</f>
        <v>1.5515012210889216E-2</v>
      </c>
      <c r="BB10" s="19">
        <f>O10-P10</f>
        <v>0.13560000000000016</v>
      </c>
      <c r="BC10" s="19">
        <f>P10*BA10</f>
        <v>0.41704352822870211</v>
      </c>
      <c r="BD10" s="20">
        <f>BB10-BC10</f>
        <v>-0.28144352822870194</v>
      </c>
      <c r="BE10" s="21">
        <f>(AD10-AE10)/AE10</f>
        <v>5.4377461375340858E-2</v>
      </c>
      <c r="BF10" s="19">
        <f>P10-Q10</f>
        <v>1.1590999999999987</v>
      </c>
      <c r="BG10" s="19">
        <f>Q10*BE10</f>
        <v>1.3986372462890047</v>
      </c>
      <c r="BH10" s="20">
        <f>BF10-BG10</f>
        <v>-0.23953724628900597</v>
      </c>
      <c r="BI10" s="21">
        <f>(AE10-AF10)/AF10</f>
        <v>2.4201054917778506E-2</v>
      </c>
      <c r="BJ10" s="19">
        <f>Q10-R10</f>
        <v>0.27680000000000149</v>
      </c>
      <c r="BK10" s="19">
        <f>R10*BI10</f>
        <v>0.61577406143344804</v>
      </c>
      <c r="BL10" s="20">
        <f>BJ10-BK10</f>
        <v>-0.33897406143344655</v>
      </c>
      <c r="BM10" s="21">
        <f>(AF10-AG10)/AG10</f>
        <v>-1.6628527841342538E-2</v>
      </c>
      <c r="BN10" s="19">
        <f>R10-S10</f>
        <v>-0.68380000000000152</v>
      </c>
      <c r="BO10" s="19">
        <f>S10*BM10</f>
        <v>-0.4344685125858137</v>
      </c>
      <c r="BP10" s="20">
        <f>BN10-BO10</f>
        <v>-0.24933148741418781</v>
      </c>
      <c r="BQ10" s="21">
        <f>(AG10-AH10)/AH10</f>
        <v>4.8129197313719188E-2</v>
      </c>
      <c r="BR10" s="19">
        <f>S10-T10</f>
        <v>0.97040000000000148</v>
      </c>
      <c r="BS10" s="19">
        <f>T10*BQ10</f>
        <v>1.2108102814198904</v>
      </c>
      <c r="BT10" s="20">
        <f>BR10-BS10</f>
        <v>-0.24041028141988896</v>
      </c>
      <c r="BU10" s="21">
        <f>(AH10-AI10)/AI10</f>
        <v>2.5750369033951129E-2</v>
      </c>
      <c r="BV10" s="19">
        <f>T10-U10</f>
        <v>0.36249999999999716</v>
      </c>
      <c r="BW10" s="19">
        <f>U10*BU10</f>
        <v>0.63848040019681829</v>
      </c>
      <c r="BX10" s="20">
        <f>BV10-BW10</f>
        <v>-0.27598040019682113</v>
      </c>
      <c r="BY10" s="21">
        <f>(AI10-AJ10)/AJ10</f>
        <v>-1.3104013104012825E-3</v>
      </c>
      <c r="BZ10" s="19">
        <f>U10-V10</f>
        <v>-0.386099999999999</v>
      </c>
      <c r="CA10" s="19">
        <f>V10*BY10</f>
        <v>-3.2997346437345733E-2</v>
      </c>
      <c r="CB10" s="20">
        <f>BZ10-CA10</f>
        <v>-0.35310265356265325</v>
      </c>
      <c r="CC10" s="21">
        <f>(AJ10-AK10)/AK10</f>
        <v>3.1424227065382657E-2</v>
      </c>
      <c r="CD10" s="19">
        <f>V10-W10</f>
        <v>0.50590000000000046</v>
      </c>
      <c r="CE10" s="19">
        <f>W10*CC10</f>
        <v>0.77539908768373011</v>
      </c>
      <c r="CF10" s="20">
        <f>CD10-CE10</f>
        <v>-0.26949908768372965</v>
      </c>
      <c r="CG10" s="21">
        <f>(AK10-AL10)/AL10</f>
        <v>5.9803043867502167E-2</v>
      </c>
      <c r="CH10" s="19">
        <f>W10-X10</f>
        <v>8.4000000000017394E-3</v>
      </c>
      <c r="CI10" s="19">
        <f>X10*CG10</f>
        <v>1.4751497224709025</v>
      </c>
      <c r="CJ10" s="20">
        <f>CH10-CI10</f>
        <v>-1.4667497224709007</v>
      </c>
    </row>
    <row r="11" spans="1:88" x14ac:dyDescent="0.25">
      <c r="A11" s="7" t="s">
        <v>13</v>
      </c>
      <c r="B11" s="8">
        <v>22.961167200623901</v>
      </c>
      <c r="C11" s="9">
        <v>12</v>
      </c>
      <c r="D11" s="8">
        <v>8.4937695113947793</v>
      </c>
      <c r="E11" s="9">
        <v>22</v>
      </c>
      <c r="F11" s="8">
        <v>22.6123184903092</v>
      </c>
      <c r="G11" s="9">
        <v>1</v>
      </c>
      <c r="H11" s="10">
        <v>16161.2546</v>
      </c>
      <c r="I11" s="10">
        <v>11490.738799999999</v>
      </c>
      <c r="J11" s="10">
        <v>4423.8652000000002</v>
      </c>
      <c r="K11" s="10">
        <v>478.06299999999999</v>
      </c>
      <c r="L11" s="10">
        <v>16161.2546</v>
      </c>
      <c r="M11" s="10">
        <v>16516.682700000001</v>
      </c>
      <c r="N11" s="10">
        <v>16107.680200000001</v>
      </c>
      <c r="O11" s="10">
        <v>15408.4069</v>
      </c>
      <c r="P11" s="10">
        <v>15222.847400000001</v>
      </c>
      <c r="Q11" s="10">
        <v>14633.7847</v>
      </c>
      <c r="R11" s="10">
        <v>14362.675999999999</v>
      </c>
      <c r="S11" s="10">
        <v>14378.0726</v>
      </c>
      <c r="T11" s="10">
        <v>13544.315399999999</v>
      </c>
      <c r="U11" s="10">
        <v>13217.5602</v>
      </c>
      <c r="V11" s="10">
        <v>12915.626099999999</v>
      </c>
      <c r="W11" s="10">
        <v>12396.0344</v>
      </c>
      <c r="X11" s="10">
        <v>11490.738799999999</v>
      </c>
      <c r="Y11" s="10">
        <v>11143.893</v>
      </c>
      <c r="Z11" s="11">
        <v>41.067300000000003</v>
      </c>
      <c r="AA11" s="11">
        <v>42.3003</v>
      </c>
      <c r="AB11" s="11">
        <v>41.781599999999997</v>
      </c>
      <c r="AC11" s="11">
        <v>40.2181</v>
      </c>
      <c r="AD11" s="11">
        <v>39.872</v>
      </c>
      <c r="AE11" s="11">
        <v>38.702500000000001</v>
      </c>
      <c r="AF11" s="11">
        <v>38.327300000000001</v>
      </c>
      <c r="AG11" s="11">
        <v>38.620399999999997</v>
      </c>
      <c r="AH11" s="11">
        <v>36.6098</v>
      </c>
      <c r="AI11" s="11">
        <v>36.1218</v>
      </c>
      <c r="AJ11" s="11">
        <v>35.5565</v>
      </c>
      <c r="AK11" s="11">
        <v>34.527000000000001</v>
      </c>
      <c r="AL11" s="11">
        <v>32.875</v>
      </c>
      <c r="AM11" s="11">
        <v>31.828600000000002</v>
      </c>
      <c r="AO11" s="18">
        <f t="shared" ref="AO11:AO52" si="0">(Z11-AA11)/AA11</f>
        <v>-2.9148729441635095E-2</v>
      </c>
      <c r="AP11" s="19">
        <f t="shared" ref="AP11:AP52" si="1">L11-M11</f>
        <v>-355.428100000001</v>
      </c>
      <c r="AQ11" s="19">
        <f t="shared" ref="AQ11:AQ52" si="2">M11*AO11</f>
        <v>-481.44031529563506</v>
      </c>
      <c r="AR11" s="20">
        <f t="shared" ref="AR11:AR52" si="3">AP11-AQ11</f>
        <v>126.01221529563406</v>
      </c>
      <c r="AS11" s="18">
        <f t="shared" ref="AS11:AS52" si="4">(AA11-AB11)/AB11</f>
        <v>1.241455568958591E-2</v>
      </c>
      <c r="AT11" s="19">
        <f t="shared" ref="AT11:AT52" si="5">M11-N11</f>
        <v>409.00250000000051</v>
      </c>
      <c r="AU11" s="19">
        <f t="shared" ref="AU11:AU52" si="6">N11*AS11</f>
        <v>199.96969287294033</v>
      </c>
      <c r="AV11" s="20">
        <f t="shared" ref="AV11:AV52" si="7">AT11-AU11</f>
        <v>209.03280712706018</v>
      </c>
      <c r="AW11" s="18">
        <f t="shared" ref="AW11:AW52" si="8">(AB11-AC11)/AC11</f>
        <v>3.8875531166315605E-2</v>
      </c>
      <c r="AX11" s="19">
        <f t="shared" ref="AX11:AX52" si="9">N11-O11</f>
        <v>699.27330000000075</v>
      </c>
      <c r="AY11" s="19">
        <f t="shared" ref="AY11:AY52" si="10">O11*AW11</f>
        <v>599.01000266422238</v>
      </c>
      <c r="AZ11" s="20">
        <f t="shared" ref="AZ11:AZ52" si="11">AX11-AY11</f>
        <v>100.26329733577836</v>
      </c>
      <c r="BA11" s="18">
        <f t="shared" ref="BA11:BA52" si="12">(AC11-AD11)/AD11</f>
        <v>8.68027688603531E-3</v>
      </c>
      <c r="BB11" s="19">
        <f t="shared" ref="BB11:BB52" si="13">O11-P11</f>
        <v>185.55949999999939</v>
      </c>
      <c r="BC11" s="19">
        <f t="shared" ref="BC11:BC52" si="14">P11*BA11</f>
        <v>132.13853042586271</v>
      </c>
      <c r="BD11" s="20">
        <f t="shared" ref="BD11:BD52" si="15">BB11-BC11</f>
        <v>53.420969574136677</v>
      </c>
      <c r="BE11" s="18">
        <f t="shared" ref="BE11:BE52" si="16">(AD11-AE11)/AE11</f>
        <v>3.0217686195982155E-2</v>
      </c>
      <c r="BF11" s="19">
        <f t="shared" ref="BF11:BF52" si="17">P11-Q11</f>
        <v>589.0627000000004</v>
      </c>
      <c r="BG11" s="19">
        <f t="shared" ref="BG11:BG52" si="18">Q11*BE11</f>
        <v>442.19911392416486</v>
      </c>
      <c r="BH11" s="20">
        <f t="shared" ref="BH11:BH52" si="19">BF11-BG11</f>
        <v>146.86358607583554</v>
      </c>
      <c r="BI11" s="18">
        <f t="shared" ref="BI11:BI52" si="20">(AE11-AF11)/AF11</f>
        <v>9.7893668481734836E-3</v>
      </c>
      <c r="BJ11" s="19">
        <f t="shared" ref="BJ11:BJ52" si="21">Q11-R11</f>
        <v>271.10870000000068</v>
      </c>
      <c r="BK11" s="19">
        <f t="shared" ref="BK11:BK52" si="22">R11*BI11</f>
        <v>140.60150428545694</v>
      </c>
      <c r="BL11" s="20">
        <f t="shared" ref="BL11:BL52" si="23">BJ11-BK11</f>
        <v>130.50719571454374</v>
      </c>
      <c r="BM11" s="18">
        <f t="shared" ref="BM11:BM52" si="24">(AF11-AG11)/AG11</f>
        <v>-7.5892533479714223E-3</v>
      </c>
      <c r="BN11" s="19">
        <f t="shared" ref="BN11:BN52" si="25">R11-S11</f>
        <v>-15.396600000000035</v>
      </c>
      <c r="BO11" s="19">
        <f t="shared" ref="BO11:BO52" si="26">S11*BM11</f>
        <v>-109.11883561692616</v>
      </c>
      <c r="BP11" s="20">
        <f t="shared" ref="BP11:BP52" si="27">BN11-BO11</f>
        <v>93.722235616926127</v>
      </c>
      <c r="BQ11" s="18">
        <f t="shared" ref="BQ11:BQ52" si="28">(AG11-AH11)/AH11</f>
        <v>5.4919720949035411E-2</v>
      </c>
      <c r="BR11" s="19">
        <f t="shared" ref="BR11:BR52" si="29">S11-T11</f>
        <v>833.75720000000001</v>
      </c>
      <c r="BS11" s="19">
        <f t="shared" ref="BS11:BS52" si="30">T11*BQ11</f>
        <v>743.85002221372292</v>
      </c>
      <c r="BT11" s="20">
        <f t="shared" ref="BT11:BT52" si="31">BR11-BS11</f>
        <v>89.907177786277089</v>
      </c>
      <c r="BU11" s="18">
        <f t="shared" ref="BU11:BU52" si="32">(AH11-AI11)/AI11</f>
        <v>1.3509847239063379E-2</v>
      </c>
      <c r="BV11" s="19">
        <f t="shared" ref="BV11:BV52" si="33">T11-U11</f>
        <v>326.7551999999996</v>
      </c>
      <c r="BW11" s="19">
        <f t="shared" ref="BW11:BW52" si="34">U11*BU11</f>
        <v>178.567219175124</v>
      </c>
      <c r="BX11" s="20">
        <f t="shared" ref="BX11:BX52" si="35">BV11-BW11</f>
        <v>148.18798082487561</v>
      </c>
      <c r="BY11" s="18">
        <f t="shared" ref="BY11:BY52" si="36">(AI11-AJ11)/AJ11</f>
        <v>1.5898640192369907E-2</v>
      </c>
      <c r="BZ11" s="19">
        <f t="shared" ref="BZ11:BZ52" si="37">U11-V11</f>
        <v>301.9341000000004</v>
      </c>
      <c r="CA11" s="19">
        <f t="shared" ref="CA11:CA52" si="38">V11*BY11</f>
        <v>205.3408922230818</v>
      </c>
      <c r="CB11" s="20">
        <f t="shared" ref="CB11:CB52" si="39">BZ11-CA11</f>
        <v>96.593207776918604</v>
      </c>
      <c r="CC11" s="18">
        <f t="shared" ref="CC11:CC52" si="40">(AJ11-AK11)/AK11</f>
        <v>2.9817244475338105E-2</v>
      </c>
      <c r="CD11" s="19">
        <f t="shared" ref="CD11:CD52" si="41">V11-W11</f>
        <v>519.59169999999904</v>
      </c>
      <c r="CE11" s="19">
        <f t="shared" ref="CE11:CE52" si="42">W11*CC11</f>
        <v>369.6155882295011</v>
      </c>
      <c r="CF11" s="20">
        <f t="shared" ref="CF11:CF52" si="43">CD11-CE11</f>
        <v>149.97611177049794</v>
      </c>
      <c r="CG11" s="18">
        <f t="shared" ref="CG11:CG52" si="44">(AK11-AL11)/AL11</f>
        <v>5.0250950570342234E-2</v>
      </c>
      <c r="CH11" s="19">
        <f t="shared" ref="CH11:CH52" si="45">W11-X11</f>
        <v>905.29560000000129</v>
      </c>
      <c r="CI11" s="19">
        <f t="shared" ref="CI11:CI52" si="46">X11*CG11</f>
        <v>577.42054745551366</v>
      </c>
      <c r="CJ11" s="20">
        <f t="shared" ref="CJ11:CJ52" si="47">CH11-CI11</f>
        <v>327.87505254448763</v>
      </c>
    </row>
    <row r="12" spans="1:88" x14ac:dyDescent="0.25">
      <c r="A12" s="7" t="s">
        <v>14</v>
      </c>
      <c r="B12" s="8">
        <v>15.026543205202801</v>
      </c>
      <c r="C12" s="9">
        <v>31</v>
      </c>
      <c r="D12" s="8">
        <v>5.9883122022264201</v>
      </c>
      <c r="E12" s="9">
        <v>37</v>
      </c>
      <c r="F12" s="8" t="s">
        <v>15</v>
      </c>
      <c r="G12" s="9" t="s">
        <v>15</v>
      </c>
      <c r="H12" s="10">
        <v>132.29312221399999</v>
      </c>
      <c r="I12" s="10">
        <v>77.661634246000006</v>
      </c>
      <c r="J12" s="10">
        <v>43.322483589999997</v>
      </c>
      <c r="K12" s="10">
        <v>25.374157159999999</v>
      </c>
      <c r="L12" s="10">
        <v>132.29312221399999</v>
      </c>
      <c r="M12" s="10">
        <v>131.655215476</v>
      </c>
      <c r="N12" s="10">
        <v>128.9881115</v>
      </c>
      <c r="O12" s="10">
        <v>121.93443439799999</v>
      </c>
      <c r="P12" s="10">
        <v>118.744272341</v>
      </c>
      <c r="Q12" s="10">
        <v>110.536972206</v>
      </c>
      <c r="R12" s="10">
        <v>108.939258162</v>
      </c>
      <c r="S12" s="10">
        <v>106.915112124</v>
      </c>
      <c r="T12" s="10">
        <v>99.405717089999996</v>
      </c>
      <c r="U12" s="10">
        <v>95.620241344999997</v>
      </c>
      <c r="V12" s="10">
        <v>94.538317250000105</v>
      </c>
      <c r="W12" s="10">
        <v>86.864049163999994</v>
      </c>
      <c r="X12" s="10">
        <v>77.661634246000006</v>
      </c>
      <c r="Y12" s="10">
        <v>68.836690336999993</v>
      </c>
      <c r="Z12" s="11">
        <v>46.5</v>
      </c>
      <c r="AA12" s="11">
        <v>48.69</v>
      </c>
      <c r="AB12" s="11">
        <v>49.32</v>
      </c>
      <c r="AC12" s="11">
        <v>47.64</v>
      </c>
      <c r="AD12" s="11">
        <v>47.29</v>
      </c>
      <c r="AE12" s="11">
        <v>44.74</v>
      </c>
      <c r="AF12" s="11">
        <v>44.99</v>
      </c>
      <c r="AG12" s="11">
        <v>45.18</v>
      </c>
      <c r="AH12" s="11">
        <v>42.98</v>
      </c>
      <c r="AI12" s="11">
        <v>43.18</v>
      </c>
      <c r="AJ12" s="11">
        <v>43.67</v>
      </c>
      <c r="AK12" s="11">
        <v>41.72</v>
      </c>
      <c r="AL12" s="11">
        <v>39.92</v>
      </c>
      <c r="AM12" s="11">
        <v>38.15</v>
      </c>
      <c r="AO12" s="21">
        <f t="shared" si="0"/>
        <v>-4.4978434996919239E-2</v>
      </c>
      <c r="AP12" s="19">
        <f t="shared" si="1"/>
        <v>0.63790673799999809</v>
      </c>
      <c r="AQ12" s="19">
        <f t="shared" si="2"/>
        <v>-5.921645551292662</v>
      </c>
      <c r="AR12" s="20">
        <f t="shared" si="3"/>
        <v>6.5595522892926601</v>
      </c>
      <c r="AS12" s="21">
        <f t="shared" si="4"/>
        <v>-1.2773722627737278E-2</v>
      </c>
      <c r="AT12" s="19">
        <f t="shared" si="5"/>
        <v>2.6671039759999928</v>
      </c>
      <c r="AU12" s="19">
        <f t="shared" si="6"/>
        <v>-1.6476583585766491</v>
      </c>
      <c r="AV12" s="20">
        <f t="shared" si="7"/>
        <v>4.3147623345766419</v>
      </c>
      <c r="AW12" s="21">
        <f t="shared" si="8"/>
        <v>3.5264483627204024E-2</v>
      </c>
      <c r="AX12" s="19">
        <f t="shared" si="9"/>
        <v>7.0536771020000089</v>
      </c>
      <c r="AY12" s="19">
        <f t="shared" si="10"/>
        <v>4.2999548654206539</v>
      </c>
      <c r="AZ12" s="20">
        <f t="shared" si="11"/>
        <v>2.753722236579355</v>
      </c>
      <c r="BA12" s="21">
        <f t="shared" si="12"/>
        <v>7.4011418904631303E-3</v>
      </c>
      <c r="BB12" s="19">
        <f t="shared" si="13"/>
        <v>3.1901620569999949</v>
      </c>
      <c r="BC12" s="19">
        <f t="shared" si="14"/>
        <v>0.87884320827553752</v>
      </c>
      <c r="BD12" s="20">
        <f t="shared" si="15"/>
        <v>2.3113188487244574</v>
      </c>
      <c r="BE12" s="21">
        <f t="shared" si="16"/>
        <v>5.6995976754581963E-2</v>
      </c>
      <c r="BF12" s="19">
        <f t="shared" si="17"/>
        <v>8.207300134999997</v>
      </c>
      <c r="BG12" s="19">
        <f t="shared" si="18"/>
        <v>6.3001626983750487</v>
      </c>
      <c r="BH12" s="20">
        <f t="shared" si="19"/>
        <v>1.9071374366249483</v>
      </c>
      <c r="BI12" s="21">
        <f t="shared" si="20"/>
        <v>-5.5567903978661921E-3</v>
      </c>
      <c r="BJ12" s="19">
        <f t="shared" si="21"/>
        <v>1.5977140439999999</v>
      </c>
      <c r="BK12" s="19">
        <f t="shared" si="22"/>
        <v>-0.60535262370526777</v>
      </c>
      <c r="BL12" s="20">
        <f t="shared" si="23"/>
        <v>2.2030666677052677</v>
      </c>
      <c r="BM12" s="21">
        <f t="shared" si="24"/>
        <v>-4.2054006197431992E-3</v>
      </c>
      <c r="BN12" s="19">
        <f t="shared" si="25"/>
        <v>2.0241460379999978</v>
      </c>
      <c r="BO12" s="19">
        <f t="shared" si="26"/>
        <v>-0.44962087878618323</v>
      </c>
      <c r="BP12" s="20">
        <f t="shared" si="27"/>
        <v>2.4737669167861811</v>
      </c>
      <c r="BQ12" s="21">
        <f t="shared" si="28"/>
        <v>5.1186598417868844E-2</v>
      </c>
      <c r="BR12" s="19">
        <f t="shared" si="29"/>
        <v>7.5093950340000077</v>
      </c>
      <c r="BS12" s="19">
        <f t="shared" si="30"/>
        <v>5.0882405211261119</v>
      </c>
      <c r="BT12" s="20">
        <f t="shared" si="31"/>
        <v>2.4211545128738958</v>
      </c>
      <c r="BU12" s="21">
        <f t="shared" si="32"/>
        <v>-4.6317739694303577E-3</v>
      </c>
      <c r="BV12" s="19">
        <f t="shared" si="33"/>
        <v>3.7854757449999994</v>
      </c>
      <c r="BW12" s="19">
        <f t="shared" si="34"/>
        <v>-0.44289134481241943</v>
      </c>
      <c r="BX12" s="20">
        <f t="shared" si="35"/>
        <v>4.2283670898124193</v>
      </c>
      <c r="BY12" s="21">
        <f t="shared" si="36"/>
        <v>-1.1220517517746782E-2</v>
      </c>
      <c r="BZ12" s="19">
        <f t="shared" si="37"/>
        <v>1.0819240949998914</v>
      </c>
      <c r="CA12" s="19">
        <f t="shared" si="38"/>
        <v>-1.060768844801929</v>
      </c>
      <c r="CB12" s="20">
        <f t="shared" si="39"/>
        <v>2.1426929398018206</v>
      </c>
      <c r="CC12" s="21">
        <f t="shared" si="40"/>
        <v>4.6740172579098821E-2</v>
      </c>
      <c r="CD12" s="19">
        <f t="shared" si="41"/>
        <v>7.6742680860001116</v>
      </c>
      <c r="CE12" s="19">
        <f t="shared" si="42"/>
        <v>4.0600406488446845</v>
      </c>
      <c r="CF12" s="20">
        <f t="shared" si="43"/>
        <v>3.614227437155427</v>
      </c>
      <c r="CG12" s="21">
        <f t="shared" si="44"/>
        <v>4.509018036072137E-2</v>
      </c>
      <c r="CH12" s="19">
        <f t="shared" si="45"/>
        <v>9.2024149179999881</v>
      </c>
      <c r="CI12" s="19">
        <f t="shared" si="46"/>
        <v>3.5017770952605156</v>
      </c>
      <c r="CJ12" s="20">
        <f t="shared" si="47"/>
        <v>5.7006378227394725</v>
      </c>
    </row>
    <row r="13" spans="1:88" x14ac:dyDescent="0.25">
      <c r="A13" s="7" t="s">
        <v>16</v>
      </c>
      <c r="B13" s="8">
        <v>18.653822767065201</v>
      </c>
      <c r="C13" s="9">
        <v>23</v>
      </c>
      <c r="D13" s="8">
        <v>6.3105248706345503</v>
      </c>
      <c r="E13" s="9">
        <v>33</v>
      </c>
      <c r="F13" s="8">
        <v>17.122868090110298</v>
      </c>
      <c r="G13" s="9">
        <v>22</v>
      </c>
      <c r="H13" s="10">
        <v>550.58810000000005</v>
      </c>
      <c r="I13" s="10">
        <v>508.4477</v>
      </c>
      <c r="J13" s="10">
        <v>358.60120000000001</v>
      </c>
      <c r="K13" s="10">
        <v>120.3327</v>
      </c>
      <c r="L13" s="10">
        <v>550.58810000000005</v>
      </c>
      <c r="M13" s="10">
        <v>606.82240000000002</v>
      </c>
      <c r="N13" s="10">
        <v>621.45309999999995</v>
      </c>
      <c r="O13" s="10">
        <v>607.49959999999999</v>
      </c>
      <c r="P13" s="10">
        <v>606.25059999999996</v>
      </c>
      <c r="Q13" s="10">
        <v>573.26130000000001</v>
      </c>
      <c r="R13" s="10">
        <v>580.28920000000005</v>
      </c>
      <c r="S13" s="10">
        <v>588.73820000000001</v>
      </c>
      <c r="T13" s="10">
        <v>562.38210000000004</v>
      </c>
      <c r="U13" s="10">
        <v>561.98350000000005</v>
      </c>
      <c r="V13" s="10">
        <v>553.26530000000002</v>
      </c>
      <c r="W13" s="10">
        <v>529.68499999999995</v>
      </c>
      <c r="X13" s="10">
        <v>508.4477</v>
      </c>
      <c r="Y13" s="10">
        <v>486.6961</v>
      </c>
      <c r="Z13" s="11">
        <v>37.073999999999998</v>
      </c>
      <c r="AA13" s="11">
        <v>38.963000000000001</v>
      </c>
      <c r="AB13" s="11">
        <v>39.704000000000001</v>
      </c>
      <c r="AC13" s="11">
        <v>38.71</v>
      </c>
      <c r="AD13" s="11">
        <v>38.482999999999997</v>
      </c>
      <c r="AE13" s="11">
        <v>36.171999999999997</v>
      </c>
      <c r="AF13" s="11">
        <v>36.244999999999997</v>
      </c>
      <c r="AG13" s="11">
        <v>36.588999999999999</v>
      </c>
      <c r="AH13" s="11">
        <v>34.933999999999997</v>
      </c>
      <c r="AI13" s="11">
        <v>34.481000000000002</v>
      </c>
      <c r="AJ13" s="11">
        <v>33.942999999999998</v>
      </c>
      <c r="AK13" s="11">
        <v>32.445999999999998</v>
      </c>
      <c r="AL13" s="11">
        <v>30.923999999999999</v>
      </c>
      <c r="AM13" s="11">
        <v>29.728999999999999</v>
      </c>
      <c r="AO13" s="18">
        <f t="shared" si="0"/>
        <v>-4.8481893078048476E-2</v>
      </c>
      <c r="AP13" s="19">
        <f t="shared" si="1"/>
        <v>-56.234299999999962</v>
      </c>
      <c r="AQ13" s="19">
        <f t="shared" si="2"/>
        <v>-29.419898714164763</v>
      </c>
      <c r="AR13" s="20">
        <f t="shared" si="3"/>
        <v>-26.814401285835199</v>
      </c>
      <c r="AS13" s="18">
        <f t="shared" si="4"/>
        <v>-1.866310699173886E-2</v>
      </c>
      <c r="AT13" s="19">
        <f t="shared" si="5"/>
        <v>-14.630699999999933</v>
      </c>
      <c r="AU13" s="19">
        <f t="shared" si="6"/>
        <v>-11.598245695647789</v>
      </c>
      <c r="AV13" s="20">
        <f t="shared" si="7"/>
        <v>-3.0324543043521448</v>
      </c>
      <c r="AW13" s="18">
        <f t="shared" si="8"/>
        <v>2.5678119349005418E-2</v>
      </c>
      <c r="AX13" s="19">
        <f t="shared" si="9"/>
        <v>13.953499999999963</v>
      </c>
      <c r="AY13" s="19">
        <f t="shared" si="10"/>
        <v>15.599447233273052</v>
      </c>
      <c r="AZ13" s="20">
        <f t="shared" si="11"/>
        <v>-1.6459472332730893</v>
      </c>
      <c r="BA13" s="18">
        <f t="shared" si="12"/>
        <v>5.8987085206455804E-3</v>
      </c>
      <c r="BB13" s="19">
        <f t="shared" si="13"/>
        <v>1.2490000000000236</v>
      </c>
      <c r="BC13" s="19">
        <f t="shared" si="14"/>
        <v>3.5760955798664953</v>
      </c>
      <c r="BD13" s="20">
        <f t="shared" si="15"/>
        <v>-2.3270955798664716</v>
      </c>
      <c r="BE13" s="18">
        <f t="shared" si="16"/>
        <v>6.3889196063253342E-2</v>
      </c>
      <c r="BF13" s="19">
        <f t="shared" si="17"/>
        <v>32.989299999999957</v>
      </c>
      <c r="BG13" s="19">
        <f t="shared" si="18"/>
        <v>36.625203591175492</v>
      </c>
      <c r="BH13" s="20">
        <f t="shared" si="19"/>
        <v>-3.6359035911755342</v>
      </c>
      <c r="BI13" s="18">
        <f t="shared" si="20"/>
        <v>-2.014070906331919E-3</v>
      </c>
      <c r="BJ13" s="19">
        <f t="shared" si="21"/>
        <v>-7.0279000000000451</v>
      </c>
      <c r="BK13" s="19">
        <f t="shared" si="22"/>
        <v>-1.1687435949786242</v>
      </c>
      <c r="BL13" s="20">
        <f t="shared" si="23"/>
        <v>-5.8591564050214213</v>
      </c>
      <c r="BM13" s="18">
        <f t="shared" si="24"/>
        <v>-9.4017327612124189E-3</v>
      </c>
      <c r="BN13" s="19">
        <f t="shared" si="25"/>
        <v>-8.4489999999999554</v>
      </c>
      <c r="BO13" s="19">
        <f t="shared" si="26"/>
        <v>-5.5351592227172297</v>
      </c>
      <c r="BP13" s="20">
        <f t="shared" si="27"/>
        <v>-2.9138407772827257</v>
      </c>
      <c r="BQ13" s="18">
        <f t="shared" si="28"/>
        <v>4.7375050094463883E-2</v>
      </c>
      <c r="BR13" s="19">
        <f t="shared" si="29"/>
        <v>26.356099999999969</v>
      </c>
      <c r="BS13" s="19">
        <f t="shared" si="30"/>
        <v>26.642880159729799</v>
      </c>
      <c r="BT13" s="20">
        <f t="shared" si="31"/>
        <v>-0.28678015972982962</v>
      </c>
      <c r="BU13" s="18">
        <f t="shared" si="32"/>
        <v>1.3137670021170958E-2</v>
      </c>
      <c r="BV13" s="19">
        <f t="shared" si="33"/>
        <v>0.39859999999998763</v>
      </c>
      <c r="BW13" s="19">
        <f t="shared" si="34"/>
        <v>7.3831537803427301</v>
      </c>
      <c r="BX13" s="20">
        <f t="shared" si="35"/>
        <v>-6.9845537803427424</v>
      </c>
      <c r="BY13" s="18">
        <f t="shared" si="36"/>
        <v>1.5850101640986474E-2</v>
      </c>
      <c r="BZ13" s="19">
        <f t="shared" si="37"/>
        <v>8.7182000000000244</v>
      </c>
      <c r="CA13" s="19">
        <f t="shared" si="38"/>
        <v>8.7693112394308734</v>
      </c>
      <c r="CB13" s="20">
        <f t="shared" si="39"/>
        <v>-5.1111239430849054E-2</v>
      </c>
      <c r="CC13" s="18">
        <f t="shared" si="40"/>
        <v>4.6138198853479626E-2</v>
      </c>
      <c r="CD13" s="19">
        <f t="shared" si="41"/>
        <v>23.580300000000079</v>
      </c>
      <c r="CE13" s="19">
        <f t="shared" si="42"/>
        <v>24.438711859705354</v>
      </c>
      <c r="CF13" s="20">
        <f t="shared" si="43"/>
        <v>-0.85841185970527434</v>
      </c>
      <c r="CG13" s="18">
        <f t="shared" si="44"/>
        <v>4.9217436295433917E-2</v>
      </c>
      <c r="CH13" s="19">
        <f t="shared" si="45"/>
        <v>21.237299999999948</v>
      </c>
      <c r="CI13" s="19">
        <f t="shared" si="46"/>
        <v>25.024492284309897</v>
      </c>
      <c r="CJ13" s="20">
        <f t="shared" si="47"/>
        <v>-3.787192284309949</v>
      </c>
    </row>
    <row r="14" spans="1:88" x14ac:dyDescent="0.25">
      <c r="A14" s="7" t="s">
        <v>17</v>
      </c>
      <c r="B14" s="8">
        <v>34.172518685293802</v>
      </c>
      <c r="C14" s="9">
        <v>2</v>
      </c>
      <c r="D14" s="8">
        <v>11.373148053057699</v>
      </c>
      <c r="E14" s="9">
        <v>11</v>
      </c>
      <c r="F14" s="8">
        <v>19.2631548264931</v>
      </c>
      <c r="G14" s="9">
        <v>12</v>
      </c>
      <c r="H14" s="10">
        <v>145.0505</v>
      </c>
      <c r="I14" s="10">
        <v>69.045400000000001</v>
      </c>
      <c r="J14" s="10">
        <v>51.424599999999998</v>
      </c>
      <c r="K14" s="10">
        <v>34.9191</v>
      </c>
      <c r="L14" s="10">
        <v>145.0505</v>
      </c>
      <c r="M14" s="10">
        <v>141.8639</v>
      </c>
      <c r="N14" s="10">
        <v>133.1429</v>
      </c>
      <c r="O14" s="10">
        <v>123.967</v>
      </c>
      <c r="P14" s="10">
        <v>113.75279999999999</v>
      </c>
      <c r="Q14" s="10">
        <v>103.7628</v>
      </c>
      <c r="R14" s="10">
        <v>100.3005</v>
      </c>
      <c r="S14" s="10">
        <v>95.204800000000006</v>
      </c>
      <c r="T14" s="10">
        <v>88.080200000000005</v>
      </c>
      <c r="U14" s="10">
        <v>83.131500000000003</v>
      </c>
      <c r="V14" s="10">
        <v>81.852699999999999</v>
      </c>
      <c r="W14" s="10">
        <v>76.727500000000006</v>
      </c>
      <c r="X14" s="10">
        <v>69.045400000000001</v>
      </c>
      <c r="Y14" s="10">
        <v>65.177899999999994</v>
      </c>
      <c r="Z14" s="11">
        <v>55.59</v>
      </c>
      <c r="AA14" s="11">
        <v>57.04</v>
      </c>
      <c r="AB14" s="11">
        <v>57.94</v>
      </c>
      <c r="AC14" s="11">
        <v>55.6</v>
      </c>
      <c r="AD14" s="11">
        <v>53.58</v>
      </c>
      <c r="AE14" s="11">
        <v>49.86</v>
      </c>
      <c r="AF14" s="11">
        <v>49.5</v>
      </c>
      <c r="AG14" s="11">
        <v>48.22</v>
      </c>
      <c r="AH14" s="11">
        <v>45.6</v>
      </c>
      <c r="AI14" s="11">
        <v>44.77</v>
      </c>
      <c r="AJ14" s="11">
        <v>44.3</v>
      </c>
      <c r="AK14" s="11">
        <v>42.64</v>
      </c>
      <c r="AL14" s="11">
        <v>40.76</v>
      </c>
      <c r="AM14" s="11">
        <v>39.200000000000003</v>
      </c>
      <c r="AO14" s="21">
        <f t="shared" si="0"/>
        <v>-2.5420757363253783E-2</v>
      </c>
      <c r="AP14" s="19">
        <f t="shared" si="1"/>
        <v>3.1865999999999985</v>
      </c>
      <c r="AQ14" s="19">
        <f t="shared" si="2"/>
        <v>-3.6062877805048985</v>
      </c>
      <c r="AR14" s="20">
        <f t="shared" si="3"/>
        <v>6.7928877805048966</v>
      </c>
      <c r="AS14" s="21">
        <f t="shared" si="4"/>
        <v>-1.5533310321021723E-2</v>
      </c>
      <c r="AT14" s="19">
        <f t="shared" si="5"/>
        <v>8.7210000000000036</v>
      </c>
      <c r="AU14" s="19">
        <f t="shared" si="6"/>
        <v>-2.068149982740763</v>
      </c>
      <c r="AV14" s="20">
        <f t="shared" si="7"/>
        <v>10.789149982740767</v>
      </c>
      <c r="AW14" s="21">
        <f t="shared" si="8"/>
        <v>4.2086330935251728E-2</v>
      </c>
      <c r="AX14" s="19">
        <f t="shared" si="9"/>
        <v>9.1758999999999986</v>
      </c>
      <c r="AY14" s="19">
        <f t="shared" si="10"/>
        <v>5.2173161870503506</v>
      </c>
      <c r="AZ14" s="20">
        <f t="shared" si="11"/>
        <v>3.958583812949648</v>
      </c>
      <c r="BA14" s="21">
        <f t="shared" si="12"/>
        <v>3.7700634565136303E-2</v>
      </c>
      <c r="BB14" s="19">
        <f t="shared" si="13"/>
        <v>10.214200000000005</v>
      </c>
      <c r="BC14" s="19">
        <f t="shared" si="14"/>
        <v>4.2885527435610369</v>
      </c>
      <c r="BD14" s="20">
        <f t="shared" si="15"/>
        <v>5.9256472564389684</v>
      </c>
      <c r="BE14" s="21">
        <f t="shared" si="16"/>
        <v>7.4608904933814654E-2</v>
      </c>
      <c r="BF14" s="19">
        <f t="shared" si="17"/>
        <v>9.9899999999999949</v>
      </c>
      <c r="BG14" s="19">
        <f t="shared" si="18"/>
        <v>7.7416288808664229</v>
      </c>
      <c r="BH14" s="20">
        <f t="shared" si="19"/>
        <v>2.248371119133572</v>
      </c>
      <c r="BI14" s="21">
        <f t="shared" si="20"/>
        <v>7.2727272727272614E-3</v>
      </c>
      <c r="BJ14" s="19">
        <f t="shared" si="21"/>
        <v>3.462299999999999</v>
      </c>
      <c r="BK14" s="19">
        <f t="shared" si="22"/>
        <v>0.72945818181818067</v>
      </c>
      <c r="BL14" s="20">
        <f t="shared" si="23"/>
        <v>2.7328418181818184</v>
      </c>
      <c r="BM14" s="21">
        <f t="shared" si="24"/>
        <v>2.654500207382831E-2</v>
      </c>
      <c r="BN14" s="19">
        <f t="shared" si="25"/>
        <v>5.0956999999999937</v>
      </c>
      <c r="BO14" s="19">
        <f t="shared" si="26"/>
        <v>2.5272116134384097</v>
      </c>
      <c r="BP14" s="20">
        <f t="shared" si="27"/>
        <v>2.568488386561584</v>
      </c>
      <c r="BQ14" s="21">
        <f t="shared" si="28"/>
        <v>5.7456140350877136E-2</v>
      </c>
      <c r="BR14" s="19">
        <f t="shared" si="29"/>
        <v>7.1246000000000009</v>
      </c>
      <c r="BS14" s="19">
        <f t="shared" si="30"/>
        <v>5.0607483333333283</v>
      </c>
      <c r="BT14" s="20">
        <f t="shared" si="31"/>
        <v>2.0638516666666726</v>
      </c>
      <c r="BU14" s="21">
        <f t="shared" si="32"/>
        <v>1.8539200357382137E-2</v>
      </c>
      <c r="BV14" s="19">
        <f t="shared" si="33"/>
        <v>4.9487000000000023</v>
      </c>
      <c r="BW14" s="19">
        <f t="shared" si="34"/>
        <v>1.5411915345097131</v>
      </c>
      <c r="BX14" s="20">
        <f t="shared" si="35"/>
        <v>3.407508465490289</v>
      </c>
      <c r="BY14" s="21">
        <f t="shared" si="36"/>
        <v>1.0609480812641219E-2</v>
      </c>
      <c r="BZ14" s="19">
        <f t="shared" si="37"/>
        <v>1.2788000000000039</v>
      </c>
      <c r="CA14" s="19">
        <f t="shared" si="38"/>
        <v>0.86841465011287788</v>
      </c>
      <c r="CB14" s="20">
        <f t="shared" si="39"/>
        <v>0.41038534988712605</v>
      </c>
      <c r="CC14" s="21">
        <f t="shared" si="40"/>
        <v>3.8930581613508361E-2</v>
      </c>
      <c r="CD14" s="19">
        <f t="shared" si="41"/>
        <v>5.1251999999999924</v>
      </c>
      <c r="CE14" s="19">
        <f t="shared" si="42"/>
        <v>2.9870462007504632</v>
      </c>
      <c r="CF14" s="20">
        <f t="shared" si="43"/>
        <v>2.1381537992495292</v>
      </c>
      <c r="CG14" s="21">
        <f t="shared" si="44"/>
        <v>4.6123650637880341E-2</v>
      </c>
      <c r="CH14" s="19">
        <f t="shared" si="45"/>
        <v>7.6821000000000055</v>
      </c>
      <c r="CI14" s="19">
        <f t="shared" si="46"/>
        <v>3.1846259077527033</v>
      </c>
      <c r="CJ14" s="20">
        <f t="shared" si="47"/>
        <v>4.4974740922473018</v>
      </c>
    </row>
    <row r="15" spans="1:88" x14ac:dyDescent="0.25">
      <c r="A15" s="7" t="s">
        <v>18</v>
      </c>
      <c r="B15" s="8">
        <v>35.292404973187899</v>
      </c>
      <c r="C15" s="9">
        <v>1</v>
      </c>
      <c r="D15" s="8">
        <v>12.210670301338601</v>
      </c>
      <c r="E15" s="9">
        <v>6</v>
      </c>
      <c r="F15" s="8">
        <v>20.094107014612401</v>
      </c>
      <c r="G15" s="9">
        <v>9</v>
      </c>
      <c r="H15" s="10">
        <v>145.0505</v>
      </c>
      <c r="I15" s="10">
        <v>69.045400000000001</v>
      </c>
      <c r="J15" s="10">
        <v>51.424599999999998</v>
      </c>
      <c r="K15" s="10">
        <v>34.9191</v>
      </c>
      <c r="L15" s="10">
        <v>145.0505</v>
      </c>
      <c r="M15" s="10">
        <v>141.8639</v>
      </c>
      <c r="N15" s="10">
        <v>133.1429</v>
      </c>
      <c r="O15" s="10">
        <v>123.967</v>
      </c>
      <c r="P15" s="10">
        <v>113.75279999999999</v>
      </c>
      <c r="Q15" s="10">
        <v>103.7628</v>
      </c>
      <c r="R15" s="10">
        <v>100.3005</v>
      </c>
      <c r="S15" s="10">
        <v>95.204800000000006</v>
      </c>
      <c r="T15" s="10">
        <v>88.080200000000005</v>
      </c>
      <c r="U15" s="10">
        <v>83.131500000000003</v>
      </c>
      <c r="V15" s="10">
        <v>81.852699999999999</v>
      </c>
      <c r="W15" s="10">
        <v>76.727500000000006</v>
      </c>
      <c r="X15" s="10">
        <v>69.045400000000001</v>
      </c>
      <c r="Y15" s="10">
        <v>65.177899999999994</v>
      </c>
      <c r="Z15" s="11">
        <v>58.18</v>
      </c>
      <c r="AA15" s="11">
        <v>59.65</v>
      </c>
      <c r="AB15" s="11">
        <v>60.54</v>
      </c>
      <c r="AC15" s="11">
        <v>58.06</v>
      </c>
      <c r="AD15" s="11">
        <v>55.91</v>
      </c>
      <c r="AE15" s="11">
        <v>52</v>
      </c>
      <c r="AF15" s="11">
        <v>51.58</v>
      </c>
      <c r="AG15" s="11">
        <v>50.21</v>
      </c>
      <c r="AH15" s="11">
        <v>47.45</v>
      </c>
      <c r="AI15" s="11">
        <v>46.56</v>
      </c>
      <c r="AJ15" s="11">
        <v>46.03</v>
      </c>
      <c r="AK15" s="11">
        <v>44.29</v>
      </c>
      <c r="AL15" s="11">
        <v>42.31</v>
      </c>
      <c r="AM15" s="11">
        <v>40.659999999999997</v>
      </c>
      <c r="AO15" s="18">
        <f t="shared" si="0"/>
        <v>-2.4643755238893526E-2</v>
      </c>
      <c r="AP15" s="19">
        <f t="shared" si="1"/>
        <v>3.1865999999999985</v>
      </c>
      <c r="AQ15" s="19">
        <f t="shared" si="2"/>
        <v>-3.4960592288348673</v>
      </c>
      <c r="AR15" s="20">
        <f t="shared" si="3"/>
        <v>6.6826592288348658</v>
      </c>
      <c r="AS15" s="18">
        <f t="shared" si="4"/>
        <v>-1.4701024116286762E-2</v>
      </c>
      <c r="AT15" s="19">
        <f t="shared" si="5"/>
        <v>8.7210000000000036</v>
      </c>
      <c r="AU15" s="19">
        <f t="shared" si="6"/>
        <v>-1.9573369838123567</v>
      </c>
      <c r="AV15" s="20">
        <f t="shared" si="7"/>
        <v>10.678336983812361</v>
      </c>
      <c r="AW15" s="18">
        <f t="shared" si="8"/>
        <v>4.2714433344815651E-2</v>
      </c>
      <c r="AX15" s="19">
        <f t="shared" si="9"/>
        <v>9.1758999999999986</v>
      </c>
      <c r="AY15" s="19">
        <f t="shared" si="10"/>
        <v>5.2951801584567617</v>
      </c>
      <c r="AZ15" s="20">
        <f t="shared" si="11"/>
        <v>3.8807198415432369</v>
      </c>
      <c r="BA15" s="18">
        <f t="shared" si="12"/>
        <v>3.8454659273833049E-2</v>
      </c>
      <c r="BB15" s="19">
        <f t="shared" si="13"/>
        <v>10.214200000000005</v>
      </c>
      <c r="BC15" s="19">
        <f t="shared" si="14"/>
        <v>4.3743251654444757</v>
      </c>
      <c r="BD15" s="20">
        <f t="shared" si="15"/>
        <v>5.8398748345555296</v>
      </c>
      <c r="BE15" s="18">
        <f t="shared" si="16"/>
        <v>7.5192307692307628E-2</v>
      </c>
      <c r="BF15" s="19">
        <f t="shared" si="17"/>
        <v>9.9899999999999949</v>
      </c>
      <c r="BG15" s="19">
        <f t="shared" si="18"/>
        <v>7.8021643846153781</v>
      </c>
      <c r="BH15" s="20">
        <f t="shared" si="19"/>
        <v>2.1878356153846168</v>
      </c>
      <c r="BI15" s="18">
        <f t="shared" si="20"/>
        <v>8.142690965490534E-3</v>
      </c>
      <c r="BJ15" s="19">
        <f t="shared" si="21"/>
        <v>3.462299999999999</v>
      </c>
      <c r="BK15" s="19">
        <f t="shared" si="22"/>
        <v>0.81671597518418326</v>
      </c>
      <c r="BL15" s="20">
        <f t="shared" si="23"/>
        <v>2.6455840248158156</v>
      </c>
      <c r="BM15" s="18">
        <f t="shared" si="24"/>
        <v>2.7285401314479134E-2</v>
      </c>
      <c r="BN15" s="19">
        <f t="shared" si="25"/>
        <v>5.0956999999999937</v>
      </c>
      <c r="BO15" s="19">
        <f t="shared" si="26"/>
        <v>2.5977011750647234</v>
      </c>
      <c r="BP15" s="20">
        <f t="shared" si="27"/>
        <v>2.4979988249352703</v>
      </c>
      <c r="BQ15" s="18">
        <f t="shared" si="28"/>
        <v>5.8166491043203324E-2</v>
      </c>
      <c r="BR15" s="19">
        <f t="shared" si="29"/>
        <v>7.1246000000000009</v>
      </c>
      <c r="BS15" s="19">
        <f t="shared" si="30"/>
        <v>5.1233161643835574</v>
      </c>
      <c r="BT15" s="20">
        <f t="shared" si="31"/>
        <v>2.0012838356164435</v>
      </c>
      <c r="BU15" s="18">
        <f t="shared" si="32"/>
        <v>1.9115120274914101E-2</v>
      </c>
      <c r="BV15" s="19">
        <f t="shared" si="33"/>
        <v>4.9487000000000023</v>
      </c>
      <c r="BW15" s="19">
        <f t="shared" si="34"/>
        <v>1.5890686211340217</v>
      </c>
      <c r="BX15" s="20">
        <f t="shared" si="35"/>
        <v>3.3596313788659806</v>
      </c>
      <c r="BY15" s="18">
        <f t="shared" si="36"/>
        <v>1.1514229850097786E-2</v>
      </c>
      <c r="BZ15" s="19">
        <f t="shared" si="37"/>
        <v>1.2788000000000039</v>
      </c>
      <c r="CA15" s="19">
        <f t="shared" si="38"/>
        <v>0.94247080165109909</v>
      </c>
      <c r="CB15" s="20">
        <f t="shared" si="39"/>
        <v>0.33632919834890485</v>
      </c>
      <c r="CC15" s="18">
        <f t="shared" si="40"/>
        <v>3.9286520659291085E-2</v>
      </c>
      <c r="CD15" s="19">
        <f t="shared" si="41"/>
        <v>5.1251999999999924</v>
      </c>
      <c r="CE15" s="19">
        <f t="shared" si="42"/>
        <v>3.0143565138857569</v>
      </c>
      <c r="CF15" s="20">
        <f t="shared" si="43"/>
        <v>2.1108434861142356</v>
      </c>
      <c r="CG15" s="18">
        <f t="shared" si="44"/>
        <v>4.6797447411959271E-2</v>
      </c>
      <c r="CH15" s="19">
        <f t="shared" si="45"/>
        <v>7.6821000000000055</v>
      </c>
      <c r="CI15" s="19">
        <f t="shared" si="46"/>
        <v>3.2311484755376929</v>
      </c>
      <c r="CJ15" s="20">
        <f t="shared" si="47"/>
        <v>4.4509515244623126</v>
      </c>
    </row>
    <row r="16" spans="1:88" x14ac:dyDescent="0.25">
      <c r="A16" s="7" t="s">
        <v>19</v>
      </c>
      <c r="B16" s="8">
        <v>18.541471803236998</v>
      </c>
      <c r="C16" s="9">
        <v>24</v>
      </c>
      <c r="D16" s="8">
        <v>6.3902469145998397</v>
      </c>
      <c r="E16" s="9">
        <v>32</v>
      </c>
      <c r="F16" s="8">
        <v>14.8571751322597</v>
      </c>
      <c r="G16" s="9">
        <v>32</v>
      </c>
      <c r="H16" s="10">
        <v>857.3664</v>
      </c>
      <c r="I16" s="10">
        <v>813.41250000000002</v>
      </c>
      <c r="J16" s="10">
        <v>918.923423555</v>
      </c>
      <c r="K16" s="10">
        <v>544.32719999999995</v>
      </c>
      <c r="L16" s="10">
        <v>857.3664</v>
      </c>
      <c r="M16" s="10">
        <v>898.16096230000005</v>
      </c>
      <c r="N16" s="10">
        <v>895.6694</v>
      </c>
      <c r="O16" s="10">
        <v>870.77629999999999</v>
      </c>
      <c r="P16" s="10">
        <v>877.28035782799998</v>
      </c>
      <c r="Q16" s="10">
        <v>850.49900000000002</v>
      </c>
      <c r="R16" s="10">
        <v>866.00139999999999</v>
      </c>
      <c r="S16" s="10">
        <v>873.77430000000004</v>
      </c>
      <c r="T16" s="10">
        <v>847.35</v>
      </c>
      <c r="U16" s="10">
        <v>860.35350000000005</v>
      </c>
      <c r="V16" s="10">
        <v>866.81460000000004</v>
      </c>
      <c r="W16" s="10">
        <v>840.65620000000001</v>
      </c>
      <c r="X16" s="10">
        <v>813.41250000000002</v>
      </c>
      <c r="Y16" s="10">
        <v>805.18100000000004</v>
      </c>
      <c r="Z16" s="11">
        <v>59.19</v>
      </c>
      <c r="AA16" s="11">
        <v>60.98</v>
      </c>
      <c r="AB16" s="11">
        <v>60.11</v>
      </c>
      <c r="AC16" s="11">
        <v>58.08</v>
      </c>
      <c r="AD16" s="11">
        <v>57.53</v>
      </c>
      <c r="AE16" s="11">
        <v>55.39</v>
      </c>
      <c r="AF16" s="11">
        <v>56</v>
      </c>
      <c r="AG16" s="11">
        <v>56.19</v>
      </c>
      <c r="AH16" s="11">
        <v>53.99</v>
      </c>
      <c r="AI16" s="11">
        <v>54.3</v>
      </c>
      <c r="AJ16" s="11">
        <v>53.35</v>
      </c>
      <c r="AK16" s="11">
        <v>51.06</v>
      </c>
      <c r="AL16" s="11">
        <v>49.11</v>
      </c>
      <c r="AM16" s="11">
        <v>47.77</v>
      </c>
      <c r="AO16" s="21">
        <f t="shared" si="0"/>
        <v>-2.9353886520170534E-2</v>
      </c>
      <c r="AP16" s="19">
        <f t="shared" si="1"/>
        <v>-40.794562300000052</v>
      </c>
      <c r="AQ16" s="19">
        <f t="shared" si="2"/>
        <v>-26.364514964201366</v>
      </c>
      <c r="AR16" s="20">
        <f t="shared" si="3"/>
        <v>-14.430047335798687</v>
      </c>
      <c r="AS16" s="21">
        <f t="shared" si="4"/>
        <v>1.4473465313591706E-2</v>
      </c>
      <c r="AT16" s="19">
        <f t="shared" si="5"/>
        <v>2.4915623000000551</v>
      </c>
      <c r="AU16" s="19">
        <f t="shared" si="6"/>
        <v>12.963439993345496</v>
      </c>
      <c r="AV16" s="20">
        <f t="shared" si="7"/>
        <v>-10.471877693345441</v>
      </c>
      <c r="AW16" s="21">
        <f t="shared" si="8"/>
        <v>3.4951790633608835E-2</v>
      </c>
      <c r="AX16" s="19">
        <f t="shared" si="9"/>
        <v>24.893100000000004</v>
      </c>
      <c r="AY16" s="19">
        <f t="shared" si="10"/>
        <v>30.435190926308557</v>
      </c>
      <c r="AZ16" s="20">
        <f t="shared" si="11"/>
        <v>-5.5420909263085534</v>
      </c>
      <c r="BA16" s="21">
        <f t="shared" si="12"/>
        <v>9.5602294455066419E-3</v>
      </c>
      <c r="BB16" s="19">
        <f t="shared" si="13"/>
        <v>-6.5040578279999863</v>
      </c>
      <c r="BC16" s="19">
        <f t="shared" si="14"/>
        <v>8.3870015088718493</v>
      </c>
      <c r="BD16" s="20">
        <f t="shared" si="15"/>
        <v>-14.891059336871836</v>
      </c>
      <c r="BE16" s="21">
        <f t="shared" si="16"/>
        <v>3.8635132695432402E-2</v>
      </c>
      <c r="BF16" s="19">
        <f t="shared" si="17"/>
        <v>26.781357827999955</v>
      </c>
      <c r="BG16" s="19">
        <f t="shared" si="18"/>
        <v>32.859141722332566</v>
      </c>
      <c r="BH16" s="20">
        <f t="shared" si="19"/>
        <v>-6.0777838943326117</v>
      </c>
      <c r="BI16" s="21">
        <f t="shared" si="20"/>
        <v>-1.0892857142857133E-2</v>
      </c>
      <c r="BJ16" s="19">
        <f t="shared" si="21"/>
        <v>-15.502399999999966</v>
      </c>
      <c r="BK16" s="19">
        <f t="shared" si="22"/>
        <v>-9.4332295357142772</v>
      </c>
      <c r="BL16" s="20">
        <f t="shared" si="23"/>
        <v>-6.0691704642856887</v>
      </c>
      <c r="BM16" s="21">
        <f t="shared" si="24"/>
        <v>-3.3813845880049428E-3</v>
      </c>
      <c r="BN16" s="19">
        <f t="shared" si="25"/>
        <v>-7.7729000000000497</v>
      </c>
      <c r="BO16" s="19">
        <f t="shared" si="26"/>
        <v>-2.9545669514148072</v>
      </c>
      <c r="BP16" s="20">
        <f t="shared" si="27"/>
        <v>-4.8183330485852425</v>
      </c>
      <c r="BQ16" s="21">
        <f t="shared" si="28"/>
        <v>4.0748286719762841E-2</v>
      </c>
      <c r="BR16" s="19">
        <f t="shared" si="29"/>
        <v>26.424300000000017</v>
      </c>
      <c r="BS16" s="19">
        <f t="shared" si="30"/>
        <v>34.528060751991042</v>
      </c>
      <c r="BT16" s="20">
        <f t="shared" si="31"/>
        <v>-8.1037607519910253</v>
      </c>
      <c r="BU16" s="21">
        <f t="shared" si="32"/>
        <v>-5.7090239410680513E-3</v>
      </c>
      <c r="BV16" s="19">
        <f t="shared" si="33"/>
        <v>-13.003500000000031</v>
      </c>
      <c r="BW16" s="19">
        <f t="shared" si="34"/>
        <v>-4.9117787292816919</v>
      </c>
      <c r="BX16" s="20">
        <f t="shared" si="35"/>
        <v>-8.0917212707183381</v>
      </c>
      <c r="BY16" s="21">
        <f t="shared" si="36"/>
        <v>1.7806935332708447E-2</v>
      </c>
      <c r="BZ16" s="19">
        <f t="shared" si="37"/>
        <v>-6.4610999999999876</v>
      </c>
      <c r="CA16" s="19">
        <f t="shared" si="38"/>
        <v>15.43531152764754</v>
      </c>
      <c r="CB16" s="20">
        <f t="shared" si="39"/>
        <v>-21.89641152764753</v>
      </c>
      <c r="CC16" s="21">
        <f t="shared" si="40"/>
        <v>4.4849197023110049E-2</v>
      </c>
      <c r="CD16" s="19">
        <f t="shared" si="41"/>
        <v>26.158400000000029</v>
      </c>
      <c r="CE16" s="19">
        <f t="shared" si="42"/>
        <v>37.702755542499006</v>
      </c>
      <c r="CF16" s="20">
        <f t="shared" si="43"/>
        <v>-11.544355542498977</v>
      </c>
      <c r="CG16" s="21">
        <f t="shared" si="44"/>
        <v>3.9706780696395903E-2</v>
      </c>
      <c r="CH16" s="19">
        <f t="shared" si="45"/>
        <v>27.24369999999999</v>
      </c>
      <c r="CI16" s="19">
        <f t="shared" si="46"/>
        <v>32.297991753207135</v>
      </c>
      <c r="CJ16" s="20">
        <f t="shared" si="47"/>
        <v>-5.0542917532071456</v>
      </c>
    </row>
    <row r="17" spans="1:88" x14ac:dyDescent="0.25">
      <c r="A17" s="7" t="s">
        <v>20</v>
      </c>
      <c r="B17" s="8">
        <v>17.9500031963243</v>
      </c>
      <c r="C17" s="9">
        <v>25</v>
      </c>
      <c r="D17" s="8" t="s">
        <v>15</v>
      </c>
      <c r="E17" s="9" t="s">
        <v>15</v>
      </c>
      <c r="F17" s="8" t="s">
        <v>15</v>
      </c>
      <c r="G17" s="9" t="s">
        <v>15</v>
      </c>
      <c r="H17" s="10">
        <v>222.0652</v>
      </c>
      <c r="I17" s="10">
        <v>76.554400000000001</v>
      </c>
      <c r="J17" s="10" t="s">
        <v>15</v>
      </c>
      <c r="K17" s="10" t="s">
        <v>15</v>
      </c>
      <c r="L17" s="10">
        <v>222.0652</v>
      </c>
      <c r="M17" s="10">
        <v>213.26679999999999</v>
      </c>
      <c r="N17" s="10">
        <v>197.79830000000001</v>
      </c>
      <c r="O17" s="10">
        <v>180.5968</v>
      </c>
      <c r="P17" s="10">
        <v>169.3167</v>
      </c>
      <c r="Q17" s="10">
        <v>155.89840000000001</v>
      </c>
      <c r="R17" s="10">
        <v>147.7398</v>
      </c>
      <c r="S17" s="10">
        <v>137.0829</v>
      </c>
      <c r="T17" s="10">
        <v>122.08450000000001</v>
      </c>
      <c r="U17" s="10">
        <v>112.9444</v>
      </c>
      <c r="V17" s="10">
        <v>102.7127</v>
      </c>
      <c r="W17" s="10">
        <v>93.640100000000004</v>
      </c>
      <c r="X17" s="10">
        <v>76.554400000000001</v>
      </c>
      <c r="Y17" s="10">
        <v>67.551753145000006</v>
      </c>
      <c r="Z17" s="11">
        <v>13.94</v>
      </c>
      <c r="AA17" s="11">
        <v>14.44</v>
      </c>
      <c r="AB17" s="11">
        <v>14.46</v>
      </c>
      <c r="AC17" s="11">
        <v>13.97</v>
      </c>
      <c r="AD17" s="11">
        <v>13.77</v>
      </c>
      <c r="AE17" s="11">
        <v>13.22</v>
      </c>
      <c r="AF17" s="11">
        <v>13.34</v>
      </c>
      <c r="AG17" s="11">
        <v>13.43</v>
      </c>
      <c r="AH17" s="11">
        <v>12.94</v>
      </c>
      <c r="AI17" s="11">
        <v>12.9</v>
      </c>
      <c r="AJ17" s="11">
        <v>12.67</v>
      </c>
      <c r="AK17" s="11">
        <v>12.2</v>
      </c>
      <c r="AL17" s="11">
        <v>11.61</v>
      </c>
      <c r="AM17" s="11">
        <v>11.05</v>
      </c>
      <c r="AO17" s="18">
        <f t="shared" si="0"/>
        <v>-3.4626038781163437E-2</v>
      </c>
      <c r="AP17" s="19">
        <f t="shared" si="1"/>
        <v>8.7984000000000151</v>
      </c>
      <c r="AQ17" s="19">
        <f t="shared" si="2"/>
        <v>-7.3845844875346263</v>
      </c>
      <c r="AR17" s="20">
        <f t="shared" si="3"/>
        <v>16.18298448753464</v>
      </c>
      <c r="AS17" s="18">
        <f t="shared" si="4"/>
        <v>-1.3831258644537586E-3</v>
      </c>
      <c r="AT17" s="19">
        <f t="shared" si="5"/>
        <v>15.468499999999977</v>
      </c>
      <c r="AU17" s="19">
        <f t="shared" si="6"/>
        <v>-0.27357994467498392</v>
      </c>
      <c r="AV17" s="20">
        <f t="shared" si="7"/>
        <v>15.742079944674961</v>
      </c>
      <c r="AW17" s="18">
        <f t="shared" si="8"/>
        <v>3.5075161059413044E-2</v>
      </c>
      <c r="AX17" s="19">
        <f t="shared" si="9"/>
        <v>17.20150000000001</v>
      </c>
      <c r="AY17" s="19">
        <f t="shared" si="10"/>
        <v>6.3344618468146061</v>
      </c>
      <c r="AZ17" s="20">
        <f t="shared" si="11"/>
        <v>10.867038153185405</v>
      </c>
      <c r="BA17" s="18">
        <f t="shared" si="12"/>
        <v>1.4524328249818523E-2</v>
      </c>
      <c r="BB17" s="19">
        <f t="shared" si="13"/>
        <v>11.280100000000004</v>
      </c>
      <c r="BC17" s="19">
        <f t="shared" si="14"/>
        <v>2.459211328976048</v>
      </c>
      <c r="BD17" s="20">
        <f t="shared" si="15"/>
        <v>8.8208886710239565</v>
      </c>
      <c r="BE17" s="18">
        <f t="shared" si="16"/>
        <v>4.1603630862329724E-2</v>
      </c>
      <c r="BF17" s="19">
        <f t="shared" si="17"/>
        <v>13.418299999999988</v>
      </c>
      <c r="BG17" s="19">
        <f t="shared" si="18"/>
        <v>6.4859394856278243</v>
      </c>
      <c r="BH17" s="20">
        <f t="shared" si="19"/>
        <v>6.9323605143721636</v>
      </c>
      <c r="BI17" s="18">
        <f t="shared" si="20"/>
        <v>-8.9955022488755042E-3</v>
      </c>
      <c r="BJ17" s="19">
        <f t="shared" si="21"/>
        <v>8.158600000000007</v>
      </c>
      <c r="BK17" s="19">
        <f t="shared" si="22"/>
        <v>-1.3289937031484171</v>
      </c>
      <c r="BL17" s="20">
        <f t="shared" si="23"/>
        <v>9.4875937031484234</v>
      </c>
      <c r="BM17" s="18">
        <f t="shared" si="24"/>
        <v>-6.7014147431124242E-3</v>
      </c>
      <c r="BN17" s="19">
        <f t="shared" si="25"/>
        <v>10.656900000000007</v>
      </c>
      <c r="BO17" s="19">
        <f t="shared" si="26"/>
        <v>-0.91864936708860612</v>
      </c>
      <c r="BP17" s="20">
        <f t="shared" si="27"/>
        <v>11.575549367088614</v>
      </c>
      <c r="BQ17" s="18">
        <f t="shared" si="28"/>
        <v>3.7867078825347775E-2</v>
      </c>
      <c r="BR17" s="19">
        <f t="shared" si="29"/>
        <v>14.99839999999999</v>
      </c>
      <c r="BS17" s="19">
        <f t="shared" si="30"/>
        <v>4.6229833848531703</v>
      </c>
      <c r="BT17" s="20">
        <f t="shared" si="31"/>
        <v>10.375416615146818</v>
      </c>
      <c r="BU17" s="18">
        <f t="shared" si="32"/>
        <v>3.1007751937983832E-3</v>
      </c>
      <c r="BV17" s="19">
        <f t="shared" si="33"/>
        <v>9.1401000000000039</v>
      </c>
      <c r="BW17" s="19">
        <f t="shared" si="34"/>
        <v>0.35021519379844213</v>
      </c>
      <c r="BX17" s="20">
        <f t="shared" si="35"/>
        <v>8.7898848062015613</v>
      </c>
      <c r="BY17" s="18">
        <f t="shared" si="36"/>
        <v>1.8153117600631447E-2</v>
      </c>
      <c r="BZ17" s="19">
        <f t="shared" si="37"/>
        <v>10.231700000000004</v>
      </c>
      <c r="CA17" s="19">
        <f t="shared" si="38"/>
        <v>1.8645557221783775</v>
      </c>
      <c r="CB17" s="20">
        <f t="shared" si="39"/>
        <v>8.3671442778216267</v>
      </c>
      <c r="CC17" s="18">
        <f t="shared" si="40"/>
        <v>3.8524590163934481E-2</v>
      </c>
      <c r="CD17" s="19">
        <f t="shared" si="41"/>
        <v>9.0725999999999942</v>
      </c>
      <c r="CE17" s="19">
        <f t="shared" si="42"/>
        <v>3.6074464754098412</v>
      </c>
      <c r="CF17" s="20">
        <f t="shared" si="43"/>
        <v>5.4651535245901535</v>
      </c>
      <c r="CG17" s="18">
        <f t="shared" si="44"/>
        <v>5.0818260120585691E-2</v>
      </c>
      <c r="CH17" s="19">
        <f t="shared" si="45"/>
        <v>17.085700000000003</v>
      </c>
      <c r="CI17" s="19">
        <f t="shared" si="46"/>
        <v>3.8903614125753654</v>
      </c>
      <c r="CJ17" s="20">
        <f t="shared" si="47"/>
        <v>13.195338587424637</v>
      </c>
    </row>
    <row r="18" spans="1:88" x14ac:dyDescent="0.25">
      <c r="A18" s="7" t="s">
        <v>21</v>
      </c>
      <c r="B18" s="8">
        <v>18.665959479097701</v>
      </c>
      <c r="C18" s="9">
        <v>22</v>
      </c>
      <c r="D18" s="8">
        <v>9.6492914008618396</v>
      </c>
      <c r="E18" s="9">
        <v>19</v>
      </c>
      <c r="F18" s="8">
        <v>17.4126825125267</v>
      </c>
      <c r="G18" s="9">
        <v>21</v>
      </c>
      <c r="H18" s="10">
        <v>44.653599999999997</v>
      </c>
      <c r="I18" s="10">
        <v>43.686500000000002</v>
      </c>
      <c r="J18" s="10">
        <v>47.734200000000001</v>
      </c>
      <c r="K18" s="10">
        <v>48.647300000000001</v>
      </c>
      <c r="L18" s="10">
        <v>44.653599999999997</v>
      </c>
      <c r="M18" s="10">
        <v>46.677500000000002</v>
      </c>
      <c r="N18" s="10">
        <v>47.270600000000002</v>
      </c>
      <c r="O18" s="10">
        <v>46.697899999999997</v>
      </c>
      <c r="P18" s="10">
        <v>46.624899999999997</v>
      </c>
      <c r="Q18" s="10">
        <v>45.348999999999997</v>
      </c>
      <c r="R18" s="10">
        <v>46.242199999999997</v>
      </c>
      <c r="S18" s="10">
        <v>46.989400000000003</v>
      </c>
      <c r="T18" s="10">
        <v>45.704599999999999</v>
      </c>
      <c r="U18" s="10">
        <v>45.955399999999997</v>
      </c>
      <c r="V18" s="10">
        <v>45.6327</v>
      </c>
      <c r="W18" s="10">
        <v>44.542099999999998</v>
      </c>
      <c r="X18" s="10">
        <v>43.686500000000002</v>
      </c>
      <c r="Y18" s="10">
        <v>42.010399999999997</v>
      </c>
      <c r="Z18" s="11">
        <v>30.42</v>
      </c>
      <c r="AA18" s="11">
        <v>31.49</v>
      </c>
      <c r="AB18" s="11">
        <v>31.51</v>
      </c>
      <c r="AC18" s="11">
        <v>30.49</v>
      </c>
      <c r="AD18" s="11">
        <v>30.04</v>
      </c>
      <c r="AE18" s="11">
        <v>28.85</v>
      </c>
      <c r="AF18" s="11">
        <v>29.16</v>
      </c>
      <c r="AG18" s="11">
        <v>29.3</v>
      </c>
      <c r="AH18" s="11">
        <v>28.1</v>
      </c>
      <c r="AI18" s="11">
        <v>27.99</v>
      </c>
      <c r="AJ18" s="11">
        <v>27.44</v>
      </c>
      <c r="AK18" s="11">
        <v>26.38</v>
      </c>
      <c r="AL18" s="11">
        <v>25.16</v>
      </c>
      <c r="AM18" s="11">
        <v>23.94</v>
      </c>
      <c r="AO18" s="21">
        <f t="shared" si="0"/>
        <v>-3.3979040965385732E-2</v>
      </c>
      <c r="AP18" s="19">
        <f t="shared" si="1"/>
        <v>-2.0239000000000047</v>
      </c>
      <c r="AQ18" s="19">
        <f t="shared" si="2"/>
        <v>-1.5860566846617925</v>
      </c>
      <c r="AR18" s="20">
        <f t="shared" si="3"/>
        <v>-0.43784331533821219</v>
      </c>
      <c r="AS18" s="21">
        <f t="shared" si="4"/>
        <v>-6.3471913678207314E-4</v>
      </c>
      <c r="AT18" s="19">
        <f t="shared" si="5"/>
        <v>-0.59309999999999974</v>
      </c>
      <c r="AU18" s="19">
        <f t="shared" si="6"/>
        <v>-3.0003554427170669E-2</v>
      </c>
      <c r="AV18" s="20">
        <f t="shared" si="7"/>
        <v>-0.56309644557282912</v>
      </c>
      <c r="AW18" s="21">
        <f t="shared" si="8"/>
        <v>3.3453591341423519E-2</v>
      </c>
      <c r="AX18" s="19">
        <f t="shared" si="9"/>
        <v>0.57270000000000465</v>
      </c>
      <c r="AY18" s="19">
        <f t="shared" si="10"/>
        <v>1.5622124631026613</v>
      </c>
      <c r="AZ18" s="20">
        <f t="shared" si="11"/>
        <v>-0.98951246310265661</v>
      </c>
      <c r="BA18" s="21">
        <f t="shared" si="12"/>
        <v>1.4980026631158432E-2</v>
      </c>
      <c r="BB18" s="19">
        <f t="shared" si="13"/>
        <v>7.3000000000000398E-2</v>
      </c>
      <c r="BC18" s="19">
        <f t="shared" si="14"/>
        <v>0.69844224367509866</v>
      </c>
      <c r="BD18" s="20">
        <f t="shared" si="15"/>
        <v>-0.62544224367509826</v>
      </c>
      <c r="BE18" s="21">
        <f t="shared" si="16"/>
        <v>4.1247833622183629E-2</v>
      </c>
      <c r="BF18" s="19">
        <f t="shared" si="17"/>
        <v>1.2759</v>
      </c>
      <c r="BG18" s="19">
        <f t="shared" si="18"/>
        <v>1.8705480069324052</v>
      </c>
      <c r="BH18" s="20">
        <f t="shared" si="19"/>
        <v>-0.59464800693240516</v>
      </c>
      <c r="BI18" s="21">
        <f t="shared" si="20"/>
        <v>-1.0631001371742069E-2</v>
      </c>
      <c r="BJ18" s="19">
        <f t="shared" si="21"/>
        <v>-0.89320000000000022</v>
      </c>
      <c r="BK18" s="19">
        <f t="shared" si="22"/>
        <v>-0.49160089163237108</v>
      </c>
      <c r="BL18" s="20">
        <f t="shared" si="23"/>
        <v>-0.40159910836762913</v>
      </c>
      <c r="BM18" s="21">
        <f t="shared" si="24"/>
        <v>-4.7781569965870503E-3</v>
      </c>
      <c r="BN18" s="19">
        <f t="shared" si="25"/>
        <v>-0.74720000000000653</v>
      </c>
      <c r="BO18" s="19">
        <f t="shared" si="26"/>
        <v>-0.22452273037542755</v>
      </c>
      <c r="BP18" s="20">
        <f t="shared" si="27"/>
        <v>-0.52267726962457894</v>
      </c>
      <c r="BQ18" s="21">
        <f t="shared" si="28"/>
        <v>4.2704626334519546E-2</v>
      </c>
      <c r="BR18" s="19">
        <f t="shared" si="29"/>
        <v>1.2848000000000042</v>
      </c>
      <c r="BS18" s="19">
        <f t="shared" si="30"/>
        <v>1.951797864768682</v>
      </c>
      <c r="BT18" s="20">
        <f t="shared" si="31"/>
        <v>-0.66699786476867784</v>
      </c>
      <c r="BU18" s="21">
        <f t="shared" si="32"/>
        <v>3.9299749910683456E-3</v>
      </c>
      <c r="BV18" s="19">
        <f t="shared" si="33"/>
        <v>-0.25079999999999814</v>
      </c>
      <c r="BW18" s="19">
        <f t="shared" si="34"/>
        <v>0.18060357270454225</v>
      </c>
      <c r="BX18" s="20">
        <f t="shared" si="35"/>
        <v>-0.43140357270454038</v>
      </c>
      <c r="BY18" s="21">
        <f t="shared" si="36"/>
        <v>2.0043731778425552E-2</v>
      </c>
      <c r="BZ18" s="19">
        <f t="shared" si="37"/>
        <v>0.32269999999999754</v>
      </c>
      <c r="CA18" s="19">
        <f t="shared" si="38"/>
        <v>0.9146495991253597</v>
      </c>
      <c r="CB18" s="20">
        <f t="shared" si="39"/>
        <v>-0.59194959912536216</v>
      </c>
      <c r="CC18" s="21">
        <f t="shared" si="40"/>
        <v>4.0181956027293492E-2</v>
      </c>
      <c r="CD18" s="19">
        <f t="shared" si="41"/>
        <v>1.090600000000002</v>
      </c>
      <c r="CE18" s="19">
        <f t="shared" si="42"/>
        <v>1.7897887035633093</v>
      </c>
      <c r="CF18" s="20">
        <f t="shared" si="43"/>
        <v>-0.69918870356330731</v>
      </c>
      <c r="CG18" s="21">
        <f t="shared" si="44"/>
        <v>4.8489666136724917E-2</v>
      </c>
      <c r="CH18" s="19">
        <f t="shared" si="45"/>
        <v>0.85559999999999548</v>
      </c>
      <c r="CI18" s="19">
        <f t="shared" si="46"/>
        <v>2.1183437996820333</v>
      </c>
      <c r="CJ18" s="20">
        <f t="shared" si="47"/>
        <v>-1.2627437996820379</v>
      </c>
    </row>
    <row r="19" spans="1:88" x14ac:dyDescent="0.25">
      <c r="A19" s="7" t="s">
        <v>22</v>
      </c>
      <c r="B19" s="8">
        <v>15.463981340640199</v>
      </c>
      <c r="C19" s="9">
        <v>29</v>
      </c>
      <c r="D19" s="8">
        <v>11.539804665313101</v>
      </c>
      <c r="E19" s="9">
        <v>9</v>
      </c>
      <c r="F19" s="8">
        <v>19.812825652478899</v>
      </c>
      <c r="G19" s="9">
        <v>11</v>
      </c>
      <c r="H19" s="10">
        <v>3904.5365541229999</v>
      </c>
      <c r="I19" s="10">
        <v>1906.7726</v>
      </c>
      <c r="J19" s="10">
        <v>1121.1892</v>
      </c>
      <c r="K19" s="10">
        <v>701.93880000000001</v>
      </c>
      <c r="L19" s="10">
        <v>3904.5365541229999</v>
      </c>
      <c r="M19" s="10">
        <v>3982.5016447600001</v>
      </c>
      <c r="N19" s="10">
        <v>3833.8038000000001</v>
      </c>
      <c r="O19" s="10">
        <v>3571.2925</v>
      </c>
      <c r="P19" s="10">
        <v>3461.7323000000001</v>
      </c>
      <c r="Q19" s="10">
        <v>3216.2393999999999</v>
      </c>
      <c r="R19" s="10">
        <v>3137.8820000000001</v>
      </c>
      <c r="S19" s="10">
        <v>3042.7368999999999</v>
      </c>
      <c r="T19" s="10">
        <v>2780.7887000000001</v>
      </c>
      <c r="U19" s="10">
        <v>2731.9447</v>
      </c>
      <c r="V19" s="10">
        <v>2632.5428999999999</v>
      </c>
      <c r="W19" s="10">
        <v>2406.0951</v>
      </c>
      <c r="X19" s="10">
        <v>1906.7726</v>
      </c>
      <c r="Y19" s="10">
        <v>1724.646</v>
      </c>
      <c r="Z19" s="11">
        <v>46.149000000000001</v>
      </c>
      <c r="AA19" s="11">
        <v>48.436</v>
      </c>
      <c r="AB19" s="11">
        <v>48.670999999999999</v>
      </c>
      <c r="AC19" s="11">
        <v>46.914000000000001</v>
      </c>
      <c r="AD19" s="11">
        <v>46.505000000000003</v>
      </c>
      <c r="AE19" s="11">
        <v>44.323999999999998</v>
      </c>
      <c r="AF19" s="11">
        <v>44.652000000000001</v>
      </c>
      <c r="AG19" s="11">
        <v>44.600999999999999</v>
      </c>
      <c r="AH19" s="11">
        <v>42.006</v>
      </c>
      <c r="AI19" s="11">
        <v>42.665999999999997</v>
      </c>
      <c r="AJ19" s="11">
        <v>42.38</v>
      </c>
      <c r="AK19" s="11">
        <v>40.973999999999997</v>
      </c>
      <c r="AL19" s="11">
        <v>39.320999999999998</v>
      </c>
      <c r="AM19" s="11">
        <v>38.173999999999999</v>
      </c>
      <c r="AO19" s="18">
        <f t="shared" si="0"/>
        <v>-4.7216946073168696E-2</v>
      </c>
      <c r="AP19" s="19">
        <f t="shared" si="1"/>
        <v>-77.96509063700023</v>
      </c>
      <c r="AQ19" s="19">
        <f t="shared" si="2"/>
        <v>-188.04156539693855</v>
      </c>
      <c r="AR19" s="20">
        <f t="shared" si="3"/>
        <v>110.07647475993832</v>
      </c>
      <c r="AS19" s="18">
        <f t="shared" si="4"/>
        <v>-4.8283372028517894E-3</v>
      </c>
      <c r="AT19" s="19">
        <f t="shared" si="5"/>
        <v>148.69784475999995</v>
      </c>
      <c r="AU19" s="19">
        <f t="shared" si="6"/>
        <v>-18.510897515974563</v>
      </c>
      <c r="AV19" s="20">
        <f t="shared" si="7"/>
        <v>167.20874227597452</v>
      </c>
      <c r="AW19" s="18">
        <f t="shared" si="8"/>
        <v>3.7451507012831946E-2</v>
      </c>
      <c r="AX19" s="19">
        <f t="shared" si="9"/>
        <v>262.51130000000012</v>
      </c>
      <c r="AY19" s="19">
        <f t="shared" si="10"/>
        <v>133.75028610862412</v>
      </c>
      <c r="AZ19" s="20">
        <f t="shared" si="11"/>
        <v>128.761013891376</v>
      </c>
      <c r="BA19" s="18">
        <f t="shared" si="12"/>
        <v>8.7947532523384338E-3</v>
      </c>
      <c r="BB19" s="19">
        <f t="shared" si="13"/>
        <v>109.5601999999999</v>
      </c>
      <c r="BC19" s="19">
        <f t="shared" si="14"/>
        <v>30.44508140415001</v>
      </c>
      <c r="BD19" s="20">
        <f t="shared" si="15"/>
        <v>79.115118595849879</v>
      </c>
      <c r="BE19" s="18">
        <f t="shared" si="16"/>
        <v>4.9205847847667281E-2</v>
      </c>
      <c r="BF19" s="19">
        <f t="shared" si="17"/>
        <v>245.49290000000019</v>
      </c>
      <c r="BG19" s="19">
        <f t="shared" si="18"/>
        <v>158.2577865580727</v>
      </c>
      <c r="BH19" s="20">
        <f t="shared" si="19"/>
        <v>87.235113441927496</v>
      </c>
      <c r="BI19" s="18">
        <f t="shared" si="20"/>
        <v>-7.3456956015408702E-3</v>
      </c>
      <c r="BJ19" s="19">
        <f t="shared" si="21"/>
        <v>78.35739999999987</v>
      </c>
      <c r="BK19" s="19">
        <f t="shared" si="22"/>
        <v>-23.049926005554269</v>
      </c>
      <c r="BL19" s="20">
        <f t="shared" si="23"/>
        <v>101.40732600555414</v>
      </c>
      <c r="BM19" s="18">
        <f t="shared" si="24"/>
        <v>1.1434721194592482E-3</v>
      </c>
      <c r="BN19" s="19">
        <f t="shared" si="25"/>
        <v>95.145100000000184</v>
      </c>
      <c r="BO19" s="19">
        <f t="shared" si="26"/>
        <v>3.4792848119998627</v>
      </c>
      <c r="BP19" s="20">
        <f t="shared" si="27"/>
        <v>91.665815188000323</v>
      </c>
      <c r="BQ19" s="18">
        <f t="shared" si="28"/>
        <v>6.1776889015854854E-2</v>
      </c>
      <c r="BR19" s="19">
        <f t="shared" si="29"/>
        <v>261.94819999999982</v>
      </c>
      <c r="BS19" s="19">
        <f t="shared" si="30"/>
        <v>171.78847489644329</v>
      </c>
      <c r="BT19" s="20">
        <f t="shared" si="31"/>
        <v>90.159725103556525</v>
      </c>
      <c r="BU19" s="18">
        <f t="shared" si="32"/>
        <v>-1.546899170299528E-2</v>
      </c>
      <c r="BV19" s="19">
        <f t="shared" si="33"/>
        <v>48.844000000000051</v>
      </c>
      <c r="BW19" s="19">
        <f t="shared" si="34"/>
        <v>-42.260429897341929</v>
      </c>
      <c r="BX19" s="20">
        <f t="shared" si="35"/>
        <v>91.104429897341987</v>
      </c>
      <c r="BY19" s="18">
        <f t="shared" si="36"/>
        <v>6.7484662576685756E-3</v>
      </c>
      <c r="BZ19" s="19">
        <f t="shared" si="37"/>
        <v>99.401800000000094</v>
      </c>
      <c r="CA19" s="19">
        <f t="shared" si="38"/>
        <v>17.76562693251498</v>
      </c>
      <c r="CB19" s="20">
        <f t="shared" si="39"/>
        <v>81.636173067485117</v>
      </c>
      <c r="CC19" s="18">
        <f t="shared" si="40"/>
        <v>3.4314443305510957E-2</v>
      </c>
      <c r="CD19" s="19">
        <f t="shared" si="41"/>
        <v>226.44779999999992</v>
      </c>
      <c r="CE19" s="19">
        <f t="shared" si="42"/>
        <v>82.563813896617717</v>
      </c>
      <c r="CF19" s="20">
        <f t="shared" si="43"/>
        <v>143.8839861033822</v>
      </c>
      <c r="CG19" s="18">
        <f t="shared" si="44"/>
        <v>4.2038605325398611E-2</v>
      </c>
      <c r="CH19" s="19">
        <f t="shared" si="45"/>
        <v>499.32249999999999</v>
      </c>
      <c r="CI19" s="19">
        <f t="shared" si="46"/>
        <v>80.158060776684152</v>
      </c>
      <c r="CJ19" s="20">
        <f t="shared" si="47"/>
        <v>419.16443922331587</v>
      </c>
    </row>
    <row r="20" spans="1:88" ht="20.100000000000001" customHeight="1" x14ac:dyDescent="0.25">
      <c r="A20" s="7" t="s">
        <v>62</v>
      </c>
      <c r="B20" s="8">
        <v>20.076123871812101</v>
      </c>
      <c r="C20" s="9">
        <v>19</v>
      </c>
      <c r="D20" s="8">
        <v>8.9868331489730799</v>
      </c>
      <c r="E20" s="9">
        <v>21</v>
      </c>
      <c r="F20" s="8">
        <v>18.048271898884298</v>
      </c>
      <c r="G20" s="9">
        <v>17</v>
      </c>
      <c r="H20" s="10">
        <v>75.185599999999994</v>
      </c>
      <c r="I20" s="10">
        <v>66.704800000000006</v>
      </c>
      <c r="J20" s="10">
        <v>56.601022383</v>
      </c>
      <c r="K20" s="10">
        <v>12.395463039999999</v>
      </c>
      <c r="L20" s="10">
        <v>75.185599999999994</v>
      </c>
      <c r="M20" s="10">
        <v>78.63</v>
      </c>
      <c r="N20" s="10">
        <v>77.3934</v>
      </c>
      <c r="O20" s="10">
        <v>74.660399999999996</v>
      </c>
      <c r="P20" s="10">
        <v>72.487799999999993</v>
      </c>
      <c r="Q20" s="10">
        <v>68.343999999999994</v>
      </c>
      <c r="R20" s="10">
        <v>70.080200000000005</v>
      </c>
      <c r="S20" s="10">
        <v>71.023600000000002</v>
      </c>
      <c r="T20" s="10">
        <v>68.898600000000002</v>
      </c>
      <c r="U20" s="10">
        <v>70.522300000000001</v>
      </c>
      <c r="V20" s="10">
        <v>71.1922</v>
      </c>
      <c r="W20" s="10">
        <v>68.800899999999999</v>
      </c>
      <c r="X20" s="10">
        <v>66.704800000000006</v>
      </c>
      <c r="Y20" s="10">
        <v>63.622900000000001</v>
      </c>
      <c r="Z20" s="11">
        <v>49.57</v>
      </c>
      <c r="AA20" s="11">
        <v>51.59</v>
      </c>
      <c r="AB20" s="11">
        <v>50.72</v>
      </c>
      <c r="AC20" s="11">
        <v>49.16</v>
      </c>
      <c r="AD20" s="11">
        <v>47.94</v>
      </c>
      <c r="AE20" s="11">
        <v>45.28</v>
      </c>
      <c r="AF20" s="11">
        <v>45.53</v>
      </c>
      <c r="AG20" s="11">
        <v>46.12</v>
      </c>
      <c r="AH20" s="11">
        <v>43.94</v>
      </c>
      <c r="AI20" s="11">
        <v>44.36</v>
      </c>
      <c r="AJ20" s="11">
        <v>44.33</v>
      </c>
      <c r="AK20" s="11">
        <v>42.26</v>
      </c>
      <c r="AL20" s="11">
        <v>40.68</v>
      </c>
      <c r="AM20" s="11">
        <v>38.590000000000003</v>
      </c>
      <c r="AO20" s="21">
        <f t="shared" si="0"/>
        <v>-3.9154874975770554E-2</v>
      </c>
      <c r="AP20" s="19">
        <f t="shared" si="1"/>
        <v>-3.4444000000000017</v>
      </c>
      <c r="AQ20" s="19">
        <f t="shared" si="2"/>
        <v>-3.0787478193448385</v>
      </c>
      <c r="AR20" s="20">
        <f t="shared" si="3"/>
        <v>-0.36565218065516314</v>
      </c>
      <c r="AS20" s="21">
        <f t="shared" si="4"/>
        <v>1.7152996845425959E-2</v>
      </c>
      <c r="AT20" s="19">
        <f t="shared" si="5"/>
        <v>1.2365999999999957</v>
      </c>
      <c r="AU20" s="19">
        <f t="shared" si="6"/>
        <v>1.3275287460567893</v>
      </c>
      <c r="AV20" s="20">
        <f t="shared" si="7"/>
        <v>-9.0928746056793575E-2</v>
      </c>
      <c r="AW20" s="21">
        <f t="shared" si="8"/>
        <v>3.1733116354760019E-2</v>
      </c>
      <c r="AX20" s="19">
        <f t="shared" si="9"/>
        <v>2.7330000000000041</v>
      </c>
      <c r="AY20" s="19">
        <f t="shared" si="10"/>
        <v>2.3692071602929246</v>
      </c>
      <c r="AZ20" s="20">
        <f t="shared" si="11"/>
        <v>0.36379283970707954</v>
      </c>
      <c r="BA20" s="21">
        <f t="shared" si="12"/>
        <v>2.54484772632457E-2</v>
      </c>
      <c r="BB20" s="19">
        <f t="shared" si="13"/>
        <v>2.1726000000000028</v>
      </c>
      <c r="BC20" s="19">
        <f t="shared" si="14"/>
        <v>1.8447041301627014</v>
      </c>
      <c r="BD20" s="20">
        <f t="shared" si="15"/>
        <v>0.32789586983730135</v>
      </c>
      <c r="BE20" s="21">
        <f t="shared" si="16"/>
        <v>5.8745583038869183E-2</v>
      </c>
      <c r="BF20" s="19">
        <f t="shared" si="17"/>
        <v>4.1437999999999988</v>
      </c>
      <c r="BG20" s="19">
        <f t="shared" si="18"/>
        <v>4.014908127208475</v>
      </c>
      <c r="BH20" s="20">
        <f t="shared" si="19"/>
        <v>0.12889187279152381</v>
      </c>
      <c r="BI20" s="21">
        <f t="shared" si="20"/>
        <v>-5.490885130683066E-3</v>
      </c>
      <c r="BJ20" s="19">
        <f t="shared" si="21"/>
        <v>-1.7362000000000108</v>
      </c>
      <c r="BK20" s="19">
        <f t="shared" si="22"/>
        <v>-0.38480232813529541</v>
      </c>
      <c r="BL20" s="20">
        <f t="shared" si="23"/>
        <v>-1.3513976718647154</v>
      </c>
      <c r="BM20" s="21">
        <f t="shared" si="24"/>
        <v>-1.2792714657415358E-2</v>
      </c>
      <c r="BN20" s="19">
        <f t="shared" si="25"/>
        <v>-0.94339999999999691</v>
      </c>
      <c r="BO20" s="19">
        <f t="shared" si="26"/>
        <v>-0.90858464874240552</v>
      </c>
      <c r="BP20" s="20">
        <f t="shared" si="27"/>
        <v>-3.4815351257591387E-2</v>
      </c>
      <c r="BQ20" s="21">
        <f t="shared" si="28"/>
        <v>4.9613108784706414E-2</v>
      </c>
      <c r="BR20" s="19">
        <f t="shared" si="29"/>
        <v>2.125</v>
      </c>
      <c r="BS20" s="19">
        <f t="shared" si="30"/>
        <v>3.4182737369139735</v>
      </c>
      <c r="BT20" s="20">
        <f t="shared" si="31"/>
        <v>-1.2932737369139735</v>
      </c>
      <c r="BU20" s="21">
        <f t="shared" si="32"/>
        <v>-9.4679891794409755E-3</v>
      </c>
      <c r="BV20" s="19">
        <f t="shared" si="33"/>
        <v>-1.6236999999999995</v>
      </c>
      <c r="BW20" s="19">
        <f t="shared" si="34"/>
        <v>-0.66770437330929033</v>
      </c>
      <c r="BX20" s="20">
        <f t="shared" si="35"/>
        <v>-0.95599562669070914</v>
      </c>
      <c r="BY20" s="21">
        <f t="shared" si="36"/>
        <v>6.7674261222650889E-4</v>
      </c>
      <c r="BZ20" s="19">
        <f t="shared" si="37"/>
        <v>-0.66989999999999839</v>
      </c>
      <c r="CA20" s="19">
        <f t="shared" si="38"/>
        <v>4.8178795398152063E-2</v>
      </c>
      <c r="CB20" s="20">
        <f t="shared" si="39"/>
        <v>-0.71807879539815045</v>
      </c>
      <c r="CC20" s="21">
        <f t="shared" si="40"/>
        <v>4.8982489351632762E-2</v>
      </c>
      <c r="CD20" s="19">
        <f t="shared" si="41"/>
        <v>2.3913000000000011</v>
      </c>
      <c r="CE20" s="19">
        <f t="shared" si="42"/>
        <v>3.3700393516327503</v>
      </c>
      <c r="CF20" s="20">
        <f t="shared" si="43"/>
        <v>-0.97873935163274917</v>
      </c>
      <c r="CG20" s="21">
        <f t="shared" si="44"/>
        <v>3.8839724680432605E-2</v>
      </c>
      <c r="CH20" s="19">
        <f t="shared" si="45"/>
        <v>2.0960999999999927</v>
      </c>
      <c r="CI20" s="19">
        <f t="shared" si="46"/>
        <v>2.5907960668633212</v>
      </c>
      <c r="CJ20" s="20">
        <f t="shared" si="47"/>
        <v>-0.49469606686332845</v>
      </c>
    </row>
    <row r="21" spans="1:88" x14ac:dyDescent="0.25">
      <c r="A21" s="7" t="s">
        <v>23</v>
      </c>
      <c r="B21" s="8">
        <v>21.546631171969299</v>
      </c>
      <c r="C21" s="9">
        <v>13</v>
      </c>
      <c r="D21" s="8">
        <v>7.5400397129886398</v>
      </c>
      <c r="E21" s="9">
        <v>27</v>
      </c>
      <c r="F21" s="8">
        <v>16.051710868674601</v>
      </c>
      <c r="G21" s="9">
        <v>27</v>
      </c>
      <c r="H21" s="10">
        <v>12.215999999999999</v>
      </c>
      <c r="I21" s="10">
        <v>12.3462</v>
      </c>
      <c r="J21" s="10">
        <v>10.5245</v>
      </c>
      <c r="K21" s="10">
        <v>4.4611261379710001</v>
      </c>
      <c r="L21" s="10">
        <v>12.215999999999999</v>
      </c>
      <c r="M21" s="10">
        <v>12.8009</v>
      </c>
      <c r="N21" s="10">
        <v>12.8591</v>
      </c>
      <c r="O21" s="10">
        <v>12.978199999999999</v>
      </c>
      <c r="P21" s="10">
        <v>13.2075</v>
      </c>
      <c r="Q21" s="10">
        <v>12.7371</v>
      </c>
      <c r="R21" s="10">
        <v>12.9842</v>
      </c>
      <c r="S21" s="10">
        <v>13.305400000000001</v>
      </c>
      <c r="T21" s="10">
        <v>12.8964</v>
      </c>
      <c r="U21" s="10">
        <v>13.1242</v>
      </c>
      <c r="V21" s="10">
        <v>12.9299</v>
      </c>
      <c r="W21" s="10">
        <v>12.701000000000001</v>
      </c>
      <c r="X21" s="10">
        <v>12.3462</v>
      </c>
      <c r="Y21" s="10">
        <v>12.184699999999999</v>
      </c>
      <c r="Z21" s="11">
        <v>40.765999999999998</v>
      </c>
      <c r="AA21" s="11">
        <v>42.317</v>
      </c>
      <c r="AB21" s="11">
        <v>41.268000000000001</v>
      </c>
      <c r="AC21" s="11">
        <v>39.915999999999997</v>
      </c>
      <c r="AD21" s="11">
        <v>39.533000000000001</v>
      </c>
      <c r="AE21" s="11">
        <v>37.496000000000002</v>
      </c>
      <c r="AF21" s="11">
        <v>37.698999999999998</v>
      </c>
      <c r="AG21" s="11">
        <v>38.235999999999997</v>
      </c>
      <c r="AH21" s="11">
        <v>36.186</v>
      </c>
      <c r="AI21" s="11">
        <v>36.487000000000002</v>
      </c>
      <c r="AJ21" s="11">
        <v>35.584000000000003</v>
      </c>
      <c r="AK21" s="11">
        <v>34.588999999999999</v>
      </c>
      <c r="AL21" s="11">
        <v>33.149000000000001</v>
      </c>
      <c r="AM21" s="11">
        <v>32.125</v>
      </c>
      <c r="AO21" s="18">
        <f t="shared" si="0"/>
        <v>-3.6651936573953776E-2</v>
      </c>
      <c r="AP21" s="19">
        <f t="shared" si="1"/>
        <v>-0.58490000000000109</v>
      </c>
      <c r="AQ21" s="19">
        <f t="shared" si="2"/>
        <v>-0.46917777488952489</v>
      </c>
      <c r="AR21" s="20">
        <f t="shared" si="3"/>
        <v>-0.1157222251104762</v>
      </c>
      <c r="AS21" s="18">
        <f t="shared" si="4"/>
        <v>2.5419211010952784E-2</v>
      </c>
      <c r="AT21" s="19">
        <f t="shared" si="5"/>
        <v>-5.8199999999999363E-2</v>
      </c>
      <c r="AU21" s="19">
        <f t="shared" si="6"/>
        <v>0.32686817631094295</v>
      </c>
      <c r="AV21" s="20">
        <f t="shared" si="7"/>
        <v>-0.38506817631094231</v>
      </c>
      <c r="AW21" s="18">
        <f t="shared" si="8"/>
        <v>3.3871129371680631E-2</v>
      </c>
      <c r="AX21" s="19">
        <f t="shared" si="9"/>
        <v>-0.11909999999999954</v>
      </c>
      <c r="AY21" s="19">
        <f t="shared" si="10"/>
        <v>0.43958629121154552</v>
      </c>
      <c r="AZ21" s="20">
        <f t="shared" si="11"/>
        <v>-0.55868629121154512</v>
      </c>
      <c r="BA21" s="18">
        <f t="shared" si="12"/>
        <v>9.6881086687070437E-3</v>
      </c>
      <c r="BB21" s="19">
        <f t="shared" si="13"/>
        <v>-0.22930000000000028</v>
      </c>
      <c r="BC21" s="19">
        <f t="shared" si="14"/>
        <v>0.12795569524194828</v>
      </c>
      <c r="BD21" s="20">
        <f t="shared" si="15"/>
        <v>-0.35725569524194856</v>
      </c>
      <c r="BE21" s="18">
        <f t="shared" si="16"/>
        <v>5.4325794751440122E-2</v>
      </c>
      <c r="BF21" s="19">
        <f t="shared" si="17"/>
        <v>0.47039999999999971</v>
      </c>
      <c r="BG21" s="19">
        <f t="shared" si="18"/>
        <v>0.69195308032856795</v>
      </c>
      <c r="BH21" s="20">
        <f t="shared" si="19"/>
        <v>-0.22155308032856824</v>
      </c>
      <c r="BI21" s="18">
        <f t="shared" si="20"/>
        <v>-5.3847582163982031E-3</v>
      </c>
      <c r="BJ21" s="19">
        <f t="shared" si="21"/>
        <v>-0.24709999999999965</v>
      </c>
      <c r="BK21" s="19">
        <f t="shared" si="22"/>
        <v>-6.9916777633357546E-2</v>
      </c>
      <c r="BL21" s="20">
        <f t="shared" si="23"/>
        <v>-0.17718322236664211</v>
      </c>
      <c r="BM21" s="18">
        <f t="shared" si="24"/>
        <v>-1.4044356104194975E-2</v>
      </c>
      <c r="BN21" s="19">
        <f t="shared" si="25"/>
        <v>-0.32120000000000104</v>
      </c>
      <c r="BO21" s="19">
        <f t="shared" si="26"/>
        <v>-0.18686577570875582</v>
      </c>
      <c r="BP21" s="20">
        <f t="shared" si="27"/>
        <v>-0.13433422429124522</v>
      </c>
      <c r="BQ21" s="18">
        <f t="shared" si="28"/>
        <v>5.6651743768308109E-2</v>
      </c>
      <c r="BR21" s="19">
        <f t="shared" si="29"/>
        <v>0.4090000000000007</v>
      </c>
      <c r="BS21" s="19">
        <f t="shared" si="30"/>
        <v>0.73060354833360874</v>
      </c>
      <c r="BT21" s="20">
        <f t="shared" si="31"/>
        <v>-0.32160354833360805</v>
      </c>
      <c r="BU21" s="18">
        <f t="shared" si="32"/>
        <v>-8.2495135253652513E-3</v>
      </c>
      <c r="BV21" s="19">
        <f t="shared" si="33"/>
        <v>-0.22780000000000022</v>
      </c>
      <c r="BW21" s="19">
        <f t="shared" si="34"/>
        <v>-0.10826826540959864</v>
      </c>
      <c r="BX21" s="20">
        <f t="shared" si="35"/>
        <v>-0.11953173459040159</v>
      </c>
      <c r="BY21" s="18">
        <f t="shared" si="36"/>
        <v>2.5376573741007154E-2</v>
      </c>
      <c r="BZ21" s="19">
        <f t="shared" si="37"/>
        <v>0.19430000000000014</v>
      </c>
      <c r="CA21" s="19">
        <f t="shared" si="38"/>
        <v>0.32811656081384838</v>
      </c>
      <c r="CB21" s="20">
        <f t="shared" si="39"/>
        <v>-0.13381656081384824</v>
      </c>
      <c r="CC21" s="18">
        <f t="shared" si="40"/>
        <v>2.8766370811529808E-2</v>
      </c>
      <c r="CD21" s="19">
        <f t="shared" si="41"/>
        <v>0.22889999999999944</v>
      </c>
      <c r="CE21" s="19">
        <f t="shared" si="42"/>
        <v>0.36536167567724009</v>
      </c>
      <c r="CF21" s="20">
        <f t="shared" si="43"/>
        <v>-0.13646167567724066</v>
      </c>
      <c r="CG21" s="18">
        <f t="shared" si="44"/>
        <v>4.3440224441159546E-2</v>
      </c>
      <c r="CH21" s="19">
        <f t="shared" si="45"/>
        <v>0.35480000000000089</v>
      </c>
      <c r="CI21" s="19">
        <f t="shared" si="46"/>
        <v>0.53632169899544402</v>
      </c>
      <c r="CJ21" s="20">
        <f t="shared" si="47"/>
        <v>-0.18152169899544313</v>
      </c>
    </row>
    <row r="22" spans="1:88" x14ac:dyDescent="0.25">
      <c r="A22" s="7" t="s">
        <v>24</v>
      </c>
      <c r="B22" s="8">
        <v>16.873920471540199</v>
      </c>
      <c r="C22" s="9">
        <v>27</v>
      </c>
      <c r="D22" s="8">
        <v>14.865247359639501</v>
      </c>
      <c r="E22" s="9">
        <v>2</v>
      </c>
      <c r="F22" s="8">
        <v>21.558513562061101</v>
      </c>
      <c r="G22" s="9">
        <v>3</v>
      </c>
      <c r="H22" s="10">
        <v>7.6275814000000004</v>
      </c>
      <c r="I22" s="10">
        <v>5.4322211999999999</v>
      </c>
      <c r="J22" s="10">
        <v>3.1735923060569999</v>
      </c>
      <c r="K22" s="10">
        <v>2.7104052809999999</v>
      </c>
      <c r="L22" s="10">
        <v>7.6275814000000004</v>
      </c>
      <c r="M22" s="10">
        <v>8.0116753999999997</v>
      </c>
      <c r="N22" s="10">
        <v>7.8948</v>
      </c>
      <c r="O22" s="10">
        <v>7.3505798999999996</v>
      </c>
      <c r="P22" s="10">
        <v>7.0544872999999999</v>
      </c>
      <c r="Q22" s="10">
        <v>6.8360716000000004</v>
      </c>
      <c r="R22" s="10">
        <v>6.8146624999999998</v>
      </c>
      <c r="S22" s="10">
        <v>6.6417938999999997</v>
      </c>
      <c r="T22" s="10">
        <v>6.3833088</v>
      </c>
      <c r="U22" s="10">
        <v>6.2064811999999998</v>
      </c>
      <c r="V22" s="10">
        <v>6.1488562</v>
      </c>
      <c r="W22" s="10">
        <v>5.7950790999999997</v>
      </c>
      <c r="X22" s="10">
        <v>5.4322211999999999</v>
      </c>
      <c r="Y22" s="10">
        <v>5.1602661000000003</v>
      </c>
      <c r="Z22" s="11">
        <v>92.3386</v>
      </c>
      <c r="AA22" s="11">
        <v>94.972099999999998</v>
      </c>
      <c r="AB22" s="11">
        <v>95.320800000000006</v>
      </c>
      <c r="AC22" s="11">
        <v>93.217100000000002</v>
      </c>
      <c r="AD22" s="11">
        <v>92.380600000000001</v>
      </c>
      <c r="AE22" s="11">
        <v>88.005799999999994</v>
      </c>
      <c r="AF22" s="11">
        <v>89.048500000000004</v>
      </c>
      <c r="AG22" s="11">
        <v>88.732799999999997</v>
      </c>
      <c r="AH22" s="11">
        <v>85.4679</v>
      </c>
      <c r="AI22" s="11">
        <v>82.629199999999997</v>
      </c>
      <c r="AJ22" s="11" t="s">
        <v>15</v>
      </c>
      <c r="AK22" s="11">
        <v>78.614900000000006</v>
      </c>
      <c r="AL22" s="11">
        <v>76.653099999999995</v>
      </c>
      <c r="AM22" s="11">
        <v>74.615799999999993</v>
      </c>
      <c r="AO22" s="21">
        <f t="shared" si="0"/>
        <v>-2.7729196258690688E-2</v>
      </c>
      <c r="AP22" s="19">
        <f t="shared" si="1"/>
        <v>-0.38409399999999927</v>
      </c>
      <c r="AQ22" s="19">
        <f t="shared" si="2"/>
        <v>-0.22215731952752421</v>
      </c>
      <c r="AR22" s="20">
        <f t="shared" si="3"/>
        <v>-0.16193668047247506</v>
      </c>
      <c r="AS22" s="21">
        <f t="shared" si="4"/>
        <v>-3.6581732423564216E-3</v>
      </c>
      <c r="AT22" s="19">
        <f t="shared" si="5"/>
        <v>0.11687539999999963</v>
      </c>
      <c r="AU22" s="19">
        <f t="shared" si="6"/>
        <v>-2.8880546113755477E-2</v>
      </c>
      <c r="AV22" s="20">
        <f t="shared" si="7"/>
        <v>0.14575594611375511</v>
      </c>
      <c r="AW22" s="21">
        <f t="shared" si="8"/>
        <v>2.2567747763017766E-2</v>
      </c>
      <c r="AX22" s="19">
        <f t="shared" si="9"/>
        <v>0.54422010000000043</v>
      </c>
      <c r="AY22" s="19">
        <f t="shared" si="10"/>
        <v>0.16588603309510835</v>
      </c>
      <c r="AZ22" s="20">
        <f t="shared" si="11"/>
        <v>0.37833406690489207</v>
      </c>
      <c r="BA22" s="21">
        <f t="shared" si="12"/>
        <v>9.0549314466457347E-3</v>
      </c>
      <c r="BB22" s="19">
        <f t="shared" si="13"/>
        <v>0.29609259999999971</v>
      </c>
      <c r="BC22" s="19">
        <f t="shared" si="14"/>
        <v>6.3877898892732959E-2</v>
      </c>
      <c r="BD22" s="20">
        <f t="shared" si="15"/>
        <v>0.23221470110726675</v>
      </c>
      <c r="BE22" s="21">
        <f t="shared" si="16"/>
        <v>4.9710359999000156E-2</v>
      </c>
      <c r="BF22" s="19">
        <f t="shared" si="17"/>
        <v>0.21841569999999955</v>
      </c>
      <c r="BG22" s="19">
        <f t="shared" si="18"/>
        <v>0.33982358021494102</v>
      </c>
      <c r="BH22" s="20">
        <f t="shared" si="19"/>
        <v>-0.12140788021494148</v>
      </c>
      <c r="BI22" s="21">
        <f t="shared" si="20"/>
        <v>-1.1709349399484668E-2</v>
      </c>
      <c r="BJ22" s="19">
        <f t="shared" si="21"/>
        <v>2.1409100000000514E-2</v>
      </c>
      <c r="BK22" s="19">
        <f t="shared" si="22"/>
        <v>-7.9795264252065692E-2</v>
      </c>
      <c r="BL22" s="20">
        <f t="shared" si="23"/>
        <v>0.10120436425206621</v>
      </c>
      <c r="BM22" s="21">
        <f t="shared" si="24"/>
        <v>3.5578726243283968E-3</v>
      </c>
      <c r="BN22" s="19">
        <f t="shared" si="25"/>
        <v>0.17286860000000015</v>
      </c>
      <c r="BO22" s="19">
        <f t="shared" si="26"/>
        <v>2.3630656693241336E-2</v>
      </c>
      <c r="BP22" s="20">
        <f t="shared" si="27"/>
        <v>0.14923794330675882</v>
      </c>
      <c r="BQ22" s="21">
        <f t="shared" si="28"/>
        <v>3.8200306781844377E-2</v>
      </c>
      <c r="BR22" s="19">
        <f t="shared" si="29"/>
        <v>0.25848509999999969</v>
      </c>
      <c r="BS22" s="19">
        <f t="shared" si="30"/>
        <v>0.2438443544432469</v>
      </c>
      <c r="BT22" s="20">
        <f t="shared" si="31"/>
        <v>1.4640745556752793E-2</v>
      </c>
      <c r="BU22" s="21">
        <f t="shared" si="32"/>
        <v>3.4354683332284509E-2</v>
      </c>
      <c r="BV22" s="19">
        <f t="shared" si="33"/>
        <v>0.1768276000000002</v>
      </c>
      <c r="BW22" s="19">
        <f t="shared" si="34"/>
        <v>0.21322169623377715</v>
      </c>
      <c r="BX22" s="20">
        <f t="shared" si="35"/>
        <v>-3.6394096233776957E-2</v>
      </c>
      <c r="BY22" s="21" t="e">
        <f t="shared" si="36"/>
        <v>#VALUE!</v>
      </c>
      <c r="BZ22" s="19">
        <f t="shared" si="37"/>
        <v>5.7624999999999815E-2</v>
      </c>
      <c r="CA22" s="19" t="e">
        <f t="shared" si="38"/>
        <v>#VALUE!</v>
      </c>
      <c r="CB22" s="20" t="e">
        <f t="shared" si="39"/>
        <v>#VALUE!</v>
      </c>
      <c r="CC22" s="21" t="e">
        <f t="shared" si="40"/>
        <v>#VALUE!</v>
      </c>
      <c r="CD22" s="19">
        <f t="shared" si="41"/>
        <v>0.35377710000000029</v>
      </c>
      <c r="CE22" s="19" t="e">
        <f t="shared" si="42"/>
        <v>#VALUE!</v>
      </c>
      <c r="CF22" s="20" t="e">
        <f t="shared" si="43"/>
        <v>#VALUE!</v>
      </c>
      <c r="CG22" s="21">
        <f t="shared" si="44"/>
        <v>2.5593224540168772E-2</v>
      </c>
      <c r="CH22" s="19">
        <f t="shared" si="45"/>
        <v>0.36285789999999984</v>
      </c>
      <c r="CI22" s="19">
        <f t="shared" si="46"/>
        <v>0.13902805692346507</v>
      </c>
      <c r="CJ22" s="20">
        <f t="shared" si="47"/>
        <v>0.22382984307653478</v>
      </c>
    </row>
    <row r="23" spans="1:88" x14ac:dyDescent="0.25">
      <c r="A23" s="7" t="s">
        <v>25</v>
      </c>
      <c r="B23" s="8">
        <v>10.673419405206699</v>
      </c>
      <c r="C23" s="9">
        <v>41</v>
      </c>
      <c r="D23" s="8" t="s">
        <v>15</v>
      </c>
      <c r="E23" s="9" t="s">
        <v>15</v>
      </c>
      <c r="F23" s="8" t="s">
        <v>15</v>
      </c>
      <c r="G23" s="9" t="s">
        <v>15</v>
      </c>
      <c r="H23" s="10">
        <v>40.972625393900003</v>
      </c>
      <c r="I23" s="10">
        <v>22.615336843000001</v>
      </c>
      <c r="J23" s="10" t="s">
        <v>15</v>
      </c>
      <c r="K23" s="10" t="s">
        <v>15</v>
      </c>
      <c r="L23" s="10">
        <v>40.972625393900003</v>
      </c>
      <c r="M23" s="10">
        <v>42.8302110869</v>
      </c>
      <c r="N23" s="10">
        <v>42.725795273099997</v>
      </c>
      <c r="O23" s="10">
        <v>38.886463346900001</v>
      </c>
      <c r="P23" s="10">
        <v>38.581062142</v>
      </c>
      <c r="Q23" s="10">
        <v>36.407822381999999</v>
      </c>
      <c r="R23" s="10">
        <v>35.977263377</v>
      </c>
      <c r="S23" s="10">
        <v>29.365871604999999</v>
      </c>
      <c r="T23" s="10">
        <v>28.127973415</v>
      </c>
      <c r="U23" s="10">
        <v>27.326549784200001</v>
      </c>
      <c r="V23" s="10">
        <v>26.551610004</v>
      </c>
      <c r="W23" s="10">
        <v>25.067385732999998</v>
      </c>
      <c r="X23" s="10">
        <v>22.615336843000001</v>
      </c>
      <c r="Y23" s="10">
        <v>21.2477313459</v>
      </c>
      <c r="Z23" s="11">
        <v>13.534800000000001</v>
      </c>
      <c r="AA23" s="11">
        <v>14.360099999999999</v>
      </c>
      <c r="AB23" s="11">
        <v>14.5497</v>
      </c>
      <c r="AC23" s="11">
        <v>13.9886</v>
      </c>
      <c r="AD23" s="11">
        <v>14.048299999999999</v>
      </c>
      <c r="AE23" s="11">
        <v>13.367000000000001</v>
      </c>
      <c r="AF23" s="11">
        <v>13.3538</v>
      </c>
      <c r="AG23" s="11">
        <v>13.417899999999999</v>
      </c>
      <c r="AH23" s="11">
        <v>13.1691</v>
      </c>
      <c r="AI23" s="11">
        <v>13.069000000000001</v>
      </c>
      <c r="AJ23" s="11">
        <v>12.8828</v>
      </c>
      <c r="AK23" s="11">
        <v>12.463699999999999</v>
      </c>
      <c r="AL23" s="11">
        <v>11.9998</v>
      </c>
      <c r="AM23" s="11">
        <v>11.575699999999999</v>
      </c>
      <c r="AO23" s="18">
        <f t="shared" si="0"/>
        <v>-5.7471744625733706E-2</v>
      </c>
      <c r="AP23" s="19">
        <f t="shared" si="1"/>
        <v>-1.8575856929999972</v>
      </c>
      <c r="AQ23" s="19">
        <f t="shared" si="2"/>
        <v>-2.4615269538525855</v>
      </c>
      <c r="AR23" s="20">
        <f t="shared" si="3"/>
        <v>0.60394126085258826</v>
      </c>
      <c r="AS23" s="18">
        <f t="shared" si="4"/>
        <v>-1.3031196519515896E-2</v>
      </c>
      <c r="AT23" s="19">
        <f t="shared" si="5"/>
        <v>0.10441581380000287</v>
      </c>
      <c r="AU23" s="19">
        <f t="shared" si="6"/>
        <v>-0.55676823465636938</v>
      </c>
      <c r="AV23" s="20">
        <f t="shared" si="7"/>
        <v>0.66118404845637224</v>
      </c>
      <c r="AW23" s="18">
        <f t="shared" si="8"/>
        <v>4.011123343293823E-2</v>
      </c>
      <c r="AX23" s="19">
        <f t="shared" si="9"/>
        <v>3.8393319261999963</v>
      </c>
      <c r="AY23" s="19">
        <f t="shared" si="10"/>
        <v>1.5597840086889023</v>
      </c>
      <c r="AZ23" s="20">
        <f t="shared" si="11"/>
        <v>2.2795479175110938</v>
      </c>
      <c r="BA23" s="18">
        <f t="shared" si="12"/>
        <v>-4.2496245097271143E-3</v>
      </c>
      <c r="BB23" s="19">
        <f t="shared" si="13"/>
        <v>0.30540120490000078</v>
      </c>
      <c r="BC23" s="19">
        <f t="shared" si="14"/>
        <v>-0.16395502728994807</v>
      </c>
      <c r="BD23" s="20">
        <f t="shared" si="15"/>
        <v>0.46935623218994882</v>
      </c>
      <c r="BE23" s="18">
        <f t="shared" si="16"/>
        <v>5.0968803770479423E-2</v>
      </c>
      <c r="BF23" s="19">
        <f t="shared" si="17"/>
        <v>2.1732397600000013</v>
      </c>
      <c r="BG23" s="19">
        <f t="shared" si="18"/>
        <v>1.8556631546986266</v>
      </c>
      <c r="BH23" s="20">
        <f t="shared" si="19"/>
        <v>0.31757660530137466</v>
      </c>
      <c r="BI23" s="18">
        <f t="shared" si="20"/>
        <v>9.8848267908769119E-4</v>
      </c>
      <c r="BJ23" s="19">
        <f t="shared" si="21"/>
        <v>0.43055900499999922</v>
      </c>
      <c r="BK23" s="19">
        <f t="shared" si="22"/>
        <v>3.5562901689140433E-2</v>
      </c>
      <c r="BL23" s="20">
        <f t="shared" si="23"/>
        <v>0.39499610331085877</v>
      </c>
      <c r="BM23" s="18">
        <f t="shared" si="24"/>
        <v>-4.7772006051617485E-3</v>
      </c>
      <c r="BN23" s="19">
        <f t="shared" si="25"/>
        <v>6.6113917720000011</v>
      </c>
      <c r="BO23" s="19">
        <f t="shared" si="26"/>
        <v>-0.14028665960250819</v>
      </c>
      <c r="BP23" s="20">
        <f t="shared" si="27"/>
        <v>6.7516784316025094</v>
      </c>
      <c r="BQ23" s="18">
        <f t="shared" si="28"/>
        <v>1.8892710967340156E-2</v>
      </c>
      <c r="BR23" s="19">
        <f t="shared" si="29"/>
        <v>1.2378981899999992</v>
      </c>
      <c r="BS23" s="19">
        <f t="shared" si="30"/>
        <v>0.5314136718266228</v>
      </c>
      <c r="BT23" s="20">
        <f t="shared" si="31"/>
        <v>0.70648451817337643</v>
      </c>
      <c r="BU23" s="18">
        <f t="shared" si="32"/>
        <v>7.6593465452597298E-3</v>
      </c>
      <c r="BV23" s="19">
        <f t="shared" si="33"/>
        <v>0.80142363079999868</v>
      </c>
      <c r="BW23" s="19">
        <f t="shared" si="34"/>
        <v>0.2093035146834803</v>
      </c>
      <c r="BX23" s="20">
        <f t="shared" si="35"/>
        <v>0.59212011611651838</v>
      </c>
      <c r="BY23" s="18">
        <f t="shared" si="36"/>
        <v>1.4453379700065301E-2</v>
      </c>
      <c r="BZ23" s="19">
        <f t="shared" si="37"/>
        <v>0.77493978020000043</v>
      </c>
      <c r="CA23" s="19">
        <f t="shared" si="38"/>
        <v>0.3837605010358644</v>
      </c>
      <c r="CB23" s="20">
        <f t="shared" si="39"/>
        <v>0.39117927916413603</v>
      </c>
      <c r="CC23" s="18">
        <f t="shared" si="40"/>
        <v>3.3625648884360204E-2</v>
      </c>
      <c r="CD23" s="19">
        <f t="shared" si="41"/>
        <v>1.4842242710000022</v>
      </c>
      <c r="CE23" s="19">
        <f t="shared" si="42"/>
        <v>0.84290711110667826</v>
      </c>
      <c r="CF23" s="20">
        <f t="shared" si="43"/>
        <v>0.64131715989332394</v>
      </c>
      <c r="CG23" s="18">
        <f t="shared" si="44"/>
        <v>3.8658977649627398E-2</v>
      </c>
      <c r="CH23" s="19">
        <f t="shared" si="45"/>
        <v>2.4520488899999968</v>
      </c>
      <c r="CI23" s="19">
        <f t="shared" si="46"/>
        <v>0.87428580155233204</v>
      </c>
      <c r="CJ23" s="20">
        <f t="shared" si="47"/>
        <v>1.5777630884476648</v>
      </c>
    </row>
    <row r="24" spans="1:88" x14ac:dyDescent="0.25">
      <c r="A24" s="7" t="s">
        <v>26</v>
      </c>
      <c r="B24" s="8">
        <v>12.3938527216518</v>
      </c>
      <c r="C24" s="9">
        <v>37</v>
      </c>
      <c r="D24" s="8">
        <v>7.6997906067491497</v>
      </c>
      <c r="E24" s="9">
        <v>25</v>
      </c>
      <c r="F24" s="8">
        <v>17.8820759995914</v>
      </c>
      <c r="G24" s="9">
        <v>19</v>
      </c>
      <c r="H24" s="10">
        <v>3437.4396330879999</v>
      </c>
      <c r="I24" s="10">
        <v>2657.3900856949999</v>
      </c>
      <c r="J24" s="10">
        <v>1671.061732165</v>
      </c>
      <c r="K24" s="10">
        <v>896.18380000000002</v>
      </c>
      <c r="L24" s="10">
        <v>3437.4396330879999</v>
      </c>
      <c r="M24" s="10">
        <v>3542.5004475740002</v>
      </c>
      <c r="N24" s="10">
        <v>3565.1793472300001</v>
      </c>
      <c r="O24" s="10">
        <v>3416.5771119599999</v>
      </c>
      <c r="P24" s="10">
        <v>3367.1605609059998</v>
      </c>
      <c r="Q24" s="10">
        <v>3199.9015945619999</v>
      </c>
      <c r="R24" s="10">
        <v>3201.9464782700002</v>
      </c>
      <c r="S24" s="10">
        <v>3197.2199000000001</v>
      </c>
      <c r="T24" s="10">
        <v>3041.9275320860002</v>
      </c>
      <c r="U24" s="10">
        <v>3017.6121458170001</v>
      </c>
      <c r="V24" s="10">
        <v>2959.1184843800002</v>
      </c>
      <c r="W24" s="10">
        <v>2849.7709407789998</v>
      </c>
      <c r="X24" s="10">
        <v>2657.3900856949999</v>
      </c>
      <c r="Y24" s="10">
        <v>2495.2609798419999</v>
      </c>
      <c r="Z24" s="11">
        <v>545.71230000000003</v>
      </c>
      <c r="AA24" s="11">
        <v>569.16719999999998</v>
      </c>
      <c r="AB24" s="11">
        <v>565.44200000000001</v>
      </c>
      <c r="AC24" s="11">
        <v>547.05999999999995</v>
      </c>
      <c r="AD24" s="11">
        <v>543.37339999999995</v>
      </c>
      <c r="AE24" s="11">
        <v>520.49779999999998</v>
      </c>
      <c r="AF24" s="11">
        <v>525.77089999999998</v>
      </c>
      <c r="AG24" s="11">
        <v>530.04139999999995</v>
      </c>
      <c r="AH24" s="11">
        <v>508.59410000000003</v>
      </c>
      <c r="AI24" s="11">
        <v>508.0532</v>
      </c>
      <c r="AJ24" s="11">
        <v>501.73430000000002</v>
      </c>
      <c r="AK24" s="11">
        <v>489.89080000000001</v>
      </c>
      <c r="AL24" s="11">
        <v>479.04790000000003</v>
      </c>
      <c r="AM24" s="11">
        <v>458.8066</v>
      </c>
      <c r="AO24" s="21">
        <f t="shared" si="0"/>
        <v>-4.1209156114407071E-2</v>
      </c>
      <c r="AP24" s="19">
        <f t="shared" si="1"/>
        <v>-105.06081448600025</v>
      </c>
      <c r="AQ24" s="19">
        <f t="shared" si="2"/>
        <v>-145.9834539794339</v>
      </c>
      <c r="AR24" s="20">
        <f t="shared" si="3"/>
        <v>40.92263949343365</v>
      </c>
      <c r="AS24" s="21">
        <f t="shared" si="4"/>
        <v>6.5881204438297336E-3</v>
      </c>
      <c r="AT24" s="19">
        <f t="shared" si="5"/>
        <v>-22.678899655999885</v>
      </c>
      <c r="AU24" s="19">
        <f t="shared" si="6"/>
        <v>23.487830943405509</v>
      </c>
      <c r="AV24" s="20">
        <f t="shared" si="7"/>
        <v>-46.166730599405398</v>
      </c>
      <c r="AW24" s="21">
        <f t="shared" si="8"/>
        <v>3.3601433115197719E-2</v>
      </c>
      <c r="AX24" s="19">
        <f t="shared" si="9"/>
        <v>148.60223527000016</v>
      </c>
      <c r="AY24" s="19">
        <f t="shared" si="10"/>
        <v>114.80188731043933</v>
      </c>
      <c r="AZ24" s="20">
        <f t="shared" si="11"/>
        <v>33.800347959560838</v>
      </c>
      <c r="BA24" s="21">
        <f t="shared" si="12"/>
        <v>6.7846530580996395E-3</v>
      </c>
      <c r="BB24" s="19">
        <f t="shared" si="13"/>
        <v>49.416551054000138</v>
      </c>
      <c r="BC24" s="19">
        <f t="shared" si="14"/>
        <v>22.845016196663391</v>
      </c>
      <c r="BD24" s="20">
        <f t="shared" si="15"/>
        <v>26.571534857336747</v>
      </c>
      <c r="BE24" s="21">
        <f t="shared" si="16"/>
        <v>4.3949465300333571E-2</v>
      </c>
      <c r="BF24" s="19">
        <f t="shared" si="17"/>
        <v>167.25896634399987</v>
      </c>
      <c r="BG24" s="19">
        <f t="shared" si="18"/>
        <v>140.63396409468467</v>
      </c>
      <c r="BH24" s="20">
        <f t="shared" si="19"/>
        <v>26.625002249315202</v>
      </c>
      <c r="BI24" s="21">
        <f t="shared" si="20"/>
        <v>-1.0029273206257705E-2</v>
      </c>
      <c r="BJ24" s="19">
        <f t="shared" si="21"/>
        <v>-2.0448837080002704</v>
      </c>
      <c r="BK24" s="19">
        <f t="shared" si="22"/>
        <v>-32.113196022384535</v>
      </c>
      <c r="BL24" s="20">
        <f t="shared" si="23"/>
        <v>30.068312314384265</v>
      </c>
      <c r="BM24" s="21">
        <f t="shared" si="24"/>
        <v>-8.0569178181175479E-3</v>
      </c>
      <c r="BN24" s="19">
        <f t="shared" si="25"/>
        <v>4.7265782700001182</v>
      </c>
      <c r="BO24" s="19">
        <f t="shared" si="26"/>
        <v>-25.759737980750007</v>
      </c>
      <c r="BP24" s="20">
        <f t="shared" si="27"/>
        <v>30.486316250750125</v>
      </c>
      <c r="BQ24" s="21">
        <f t="shared" si="28"/>
        <v>4.216977743155087E-2</v>
      </c>
      <c r="BR24" s="19">
        <f t="shared" si="29"/>
        <v>155.2923679139999</v>
      </c>
      <c r="BS24" s="19">
        <f t="shared" si="30"/>
        <v>128.27740699097345</v>
      </c>
      <c r="BT24" s="20">
        <f t="shared" si="31"/>
        <v>27.01496092302645</v>
      </c>
      <c r="BU24" s="21">
        <f t="shared" si="32"/>
        <v>1.0646522844458453E-3</v>
      </c>
      <c r="BV24" s="19">
        <f t="shared" si="33"/>
        <v>24.315386269000101</v>
      </c>
      <c r="BW24" s="19">
        <f t="shared" si="34"/>
        <v>3.2127076646155981</v>
      </c>
      <c r="BX24" s="20">
        <f t="shared" si="35"/>
        <v>21.102678604384501</v>
      </c>
      <c r="BY24" s="21">
        <f t="shared" si="36"/>
        <v>1.2594116049072158E-2</v>
      </c>
      <c r="BZ24" s="19">
        <f t="shared" si="37"/>
        <v>58.493661436999901</v>
      </c>
      <c r="CA24" s="19">
        <f t="shared" si="38"/>
        <v>37.267481595236241</v>
      </c>
      <c r="CB24" s="20">
        <f t="shared" si="39"/>
        <v>21.22617984176366</v>
      </c>
      <c r="CC24" s="21">
        <f t="shared" si="40"/>
        <v>2.4175795912068577E-2</v>
      </c>
      <c r="CD24" s="19">
        <f t="shared" si="41"/>
        <v>109.34754360100032</v>
      </c>
      <c r="CE24" s="19">
        <f t="shared" si="42"/>
        <v>68.895480660416766</v>
      </c>
      <c r="CF24" s="20">
        <f t="shared" si="43"/>
        <v>40.452062940583559</v>
      </c>
      <c r="CG24" s="21">
        <f t="shared" si="44"/>
        <v>2.2634271019662096E-2</v>
      </c>
      <c r="CH24" s="19">
        <f t="shared" si="45"/>
        <v>192.3808550839999</v>
      </c>
      <c r="CI24" s="19">
        <f t="shared" si="46"/>
        <v>60.148087404583713</v>
      </c>
      <c r="CJ24" s="20">
        <f t="shared" si="47"/>
        <v>132.23276767941618</v>
      </c>
    </row>
    <row r="25" spans="1:88" x14ac:dyDescent="0.25">
      <c r="A25" s="7" t="s">
        <v>27</v>
      </c>
      <c r="B25" s="8">
        <v>19.084307500517902</v>
      </c>
      <c r="C25" s="9">
        <v>21</v>
      </c>
      <c r="D25" s="8">
        <v>11.1968149081842</v>
      </c>
      <c r="E25" s="9">
        <v>13</v>
      </c>
      <c r="F25" s="8">
        <v>17.795020565410798</v>
      </c>
      <c r="G25" s="9">
        <v>20</v>
      </c>
      <c r="H25" s="10">
        <v>1583.0771</v>
      </c>
      <c r="I25" s="10">
        <v>1300.3987999999999</v>
      </c>
      <c r="J25" s="10">
        <v>1201.5876000000001</v>
      </c>
      <c r="K25" s="10">
        <v>811.79740000000004</v>
      </c>
      <c r="L25" s="10">
        <v>1583.0771</v>
      </c>
      <c r="M25" s="10">
        <v>1666.6536000000001</v>
      </c>
      <c r="N25" s="10">
        <v>1634.51</v>
      </c>
      <c r="O25" s="10">
        <v>1575.6410000000001</v>
      </c>
      <c r="P25" s="10">
        <v>1558.4152999999999</v>
      </c>
      <c r="Q25" s="10">
        <v>1452.9563000000001</v>
      </c>
      <c r="R25" s="10">
        <v>1489.5845999999999</v>
      </c>
      <c r="S25" s="10">
        <v>1525.6062999999999</v>
      </c>
      <c r="T25" s="10">
        <v>1428.1271999999999</v>
      </c>
      <c r="U25" s="10">
        <v>1441.8262999999999</v>
      </c>
      <c r="V25" s="10">
        <v>1406.5473</v>
      </c>
      <c r="W25" s="10">
        <v>1380.4727</v>
      </c>
      <c r="X25" s="10">
        <v>1300.3987999999999</v>
      </c>
      <c r="Y25" s="10">
        <v>1283.9269999999999</v>
      </c>
      <c r="Z25" s="11">
        <v>342.38400000000001</v>
      </c>
      <c r="AA25" s="11">
        <v>361.13600000000002</v>
      </c>
      <c r="AB25" s="11">
        <v>354.04</v>
      </c>
      <c r="AC25" s="11">
        <v>341.02100000000002</v>
      </c>
      <c r="AD25" s="11">
        <v>335.59</v>
      </c>
      <c r="AE25" s="11">
        <v>312.62</v>
      </c>
      <c r="AF25" s="11">
        <v>319.49799999999999</v>
      </c>
      <c r="AG25" s="11">
        <v>327.91899999999998</v>
      </c>
      <c r="AH25" s="11">
        <v>306.45299999999997</v>
      </c>
      <c r="AI25" s="11">
        <v>308.90100000000001</v>
      </c>
      <c r="AJ25" s="11">
        <v>300.97699999999998</v>
      </c>
      <c r="AK25" s="11">
        <v>295.459</v>
      </c>
      <c r="AL25" s="11">
        <v>282.85399999999998</v>
      </c>
      <c r="AM25" s="11">
        <v>271.31700000000001</v>
      </c>
      <c r="AO25" s="18">
        <f t="shared" si="0"/>
        <v>-5.192503655132695E-2</v>
      </c>
      <c r="AP25" s="19">
        <f t="shared" si="1"/>
        <v>-83.576500000000124</v>
      </c>
      <c r="AQ25" s="19">
        <f t="shared" si="2"/>
        <v>-86.541049098400649</v>
      </c>
      <c r="AR25" s="20">
        <f t="shared" si="3"/>
        <v>2.9645490984005249</v>
      </c>
      <c r="AS25" s="18">
        <f t="shared" si="4"/>
        <v>2.0042933001920695E-2</v>
      </c>
      <c r="AT25" s="19">
        <f t="shared" si="5"/>
        <v>32.143600000000106</v>
      </c>
      <c r="AU25" s="19">
        <f t="shared" si="6"/>
        <v>32.760374420969399</v>
      </c>
      <c r="AV25" s="20">
        <f t="shared" si="7"/>
        <v>-0.61677442096929269</v>
      </c>
      <c r="AW25" s="18">
        <f t="shared" si="8"/>
        <v>3.8176534582914264E-2</v>
      </c>
      <c r="AX25" s="19">
        <f t="shared" si="9"/>
        <v>58.868999999999915</v>
      </c>
      <c r="AY25" s="19">
        <f t="shared" si="10"/>
        <v>60.152513126757619</v>
      </c>
      <c r="AZ25" s="20">
        <f t="shared" si="11"/>
        <v>-1.283513126757704</v>
      </c>
      <c r="BA25" s="18">
        <f t="shared" si="12"/>
        <v>1.6183438123901311E-2</v>
      </c>
      <c r="BB25" s="19">
        <f t="shared" si="13"/>
        <v>17.225700000000188</v>
      </c>
      <c r="BC25" s="19">
        <f t="shared" si="14"/>
        <v>25.220517578891098</v>
      </c>
      <c r="BD25" s="20">
        <f t="shared" si="15"/>
        <v>-7.9948175788909097</v>
      </c>
      <c r="BE25" s="18">
        <f t="shared" si="16"/>
        <v>7.3475785298445298E-2</v>
      </c>
      <c r="BF25" s="19">
        <f t="shared" si="17"/>
        <v>105.45899999999983</v>
      </c>
      <c r="BG25" s="19">
        <f t="shared" si="18"/>
        <v>106.75710514682348</v>
      </c>
      <c r="BH25" s="20">
        <f t="shared" si="19"/>
        <v>-1.2981051468236444</v>
      </c>
      <c r="BI25" s="18">
        <f t="shared" si="20"/>
        <v>-2.1527521299037823E-2</v>
      </c>
      <c r="BJ25" s="19">
        <f t="shared" si="21"/>
        <v>-36.628299999999854</v>
      </c>
      <c r="BK25" s="19">
        <f t="shared" si="22"/>
        <v>-32.067064203218735</v>
      </c>
      <c r="BL25" s="20">
        <f t="shared" si="23"/>
        <v>-4.5612357967811192</v>
      </c>
      <c r="BM25" s="18">
        <f t="shared" si="24"/>
        <v>-2.5680122225305618E-2</v>
      </c>
      <c r="BN25" s="19">
        <f t="shared" si="25"/>
        <v>-36.02170000000001</v>
      </c>
      <c r="BO25" s="19">
        <f t="shared" si="26"/>
        <v>-39.177756251696266</v>
      </c>
      <c r="BP25" s="20">
        <f t="shared" si="27"/>
        <v>3.1560562516962563</v>
      </c>
      <c r="BQ25" s="18">
        <f t="shared" si="28"/>
        <v>7.0046630315252295E-2</v>
      </c>
      <c r="BR25" s="19">
        <f t="shared" si="29"/>
        <v>97.479100000000017</v>
      </c>
      <c r="BS25" s="19">
        <f t="shared" si="30"/>
        <v>100.03549802155636</v>
      </c>
      <c r="BT25" s="20">
        <f t="shared" si="31"/>
        <v>-2.5563980215563475</v>
      </c>
      <c r="BU25" s="18">
        <f t="shared" si="32"/>
        <v>-7.9248691328290804E-3</v>
      </c>
      <c r="BV25" s="19">
        <f t="shared" si="33"/>
        <v>-13.699100000000044</v>
      </c>
      <c r="BW25" s="19">
        <f t="shared" si="34"/>
        <v>-11.426284739771161</v>
      </c>
      <c r="BX25" s="20">
        <f t="shared" si="35"/>
        <v>-2.2728152602288834</v>
      </c>
      <c r="BY25" s="18">
        <f t="shared" si="36"/>
        <v>2.6327593138346237E-2</v>
      </c>
      <c r="BZ25" s="19">
        <f t="shared" si="37"/>
        <v>35.278999999999996</v>
      </c>
      <c r="CA25" s="19">
        <f t="shared" si="38"/>
        <v>37.031005044239421</v>
      </c>
      <c r="CB25" s="20">
        <f t="shared" si="39"/>
        <v>-1.752005044239425</v>
      </c>
      <c r="CC25" s="18">
        <f t="shared" si="40"/>
        <v>1.8676026115298474E-2</v>
      </c>
      <c r="CD25" s="19">
        <f t="shared" si="41"/>
        <v>26.074599999999919</v>
      </c>
      <c r="CE25" s="19">
        <f t="shared" si="42"/>
        <v>25.781744196656597</v>
      </c>
      <c r="CF25" s="20">
        <f t="shared" si="43"/>
        <v>0.29285580334332195</v>
      </c>
      <c r="CG25" s="18">
        <f t="shared" si="44"/>
        <v>4.4563626464536543E-2</v>
      </c>
      <c r="CH25" s="19">
        <f t="shared" si="45"/>
        <v>80.073900000000094</v>
      </c>
      <c r="CI25" s="19">
        <f t="shared" si="46"/>
        <v>57.950486378131558</v>
      </c>
      <c r="CJ25" s="20">
        <f t="shared" si="47"/>
        <v>22.123413621868536</v>
      </c>
    </row>
    <row r="26" spans="1:88" x14ac:dyDescent="0.25">
      <c r="A26" s="7" t="s">
        <v>28</v>
      </c>
      <c r="B26" s="8">
        <v>14.927135833480399</v>
      </c>
      <c r="C26" s="9">
        <v>32</v>
      </c>
      <c r="D26" s="8">
        <v>7.6767413698958498</v>
      </c>
      <c r="E26" s="9">
        <v>26</v>
      </c>
      <c r="F26" s="8">
        <v>16.8268306192459</v>
      </c>
      <c r="G26" s="9">
        <v>23</v>
      </c>
      <c r="H26" s="10">
        <v>7016.5515999999998</v>
      </c>
      <c r="I26" s="10">
        <v>5800.5555999999997</v>
      </c>
      <c r="J26" s="10">
        <v>5262.5355</v>
      </c>
      <c r="K26" s="10">
        <v>3359.9809</v>
      </c>
      <c r="L26" s="10">
        <v>7016.5515999999998</v>
      </c>
      <c r="M26" s="10">
        <v>7392.4292999999998</v>
      </c>
      <c r="N26" s="10">
        <v>7397.3937999999998</v>
      </c>
      <c r="O26" s="10">
        <v>7123.6324999999997</v>
      </c>
      <c r="P26" s="10">
        <v>7046.3994000000002</v>
      </c>
      <c r="Q26" s="10">
        <v>6474.2367999999997</v>
      </c>
      <c r="R26" s="10">
        <v>6564.5675000000001</v>
      </c>
      <c r="S26" s="10">
        <v>6690.8873000000003</v>
      </c>
      <c r="T26" s="10">
        <v>6341.5082000000002</v>
      </c>
      <c r="U26" s="10">
        <v>6387.3249999999998</v>
      </c>
      <c r="V26" s="10">
        <v>6309.2192999999997</v>
      </c>
      <c r="W26" s="10">
        <v>6092.8954999999996</v>
      </c>
      <c r="X26" s="10">
        <v>5800.5555999999997</v>
      </c>
      <c r="Y26" s="10">
        <v>5589.1480000000001</v>
      </c>
      <c r="Z26" s="11">
        <v>526.92999999999995</v>
      </c>
      <c r="AA26" s="11">
        <v>559.13</v>
      </c>
      <c r="AB26" s="11">
        <v>560.61800000000005</v>
      </c>
      <c r="AC26" s="11">
        <v>541.572</v>
      </c>
      <c r="AD26" s="11">
        <v>536.04499999999996</v>
      </c>
      <c r="AE26" s="11">
        <v>493.42399999999998</v>
      </c>
      <c r="AF26" s="11">
        <v>501.48599999999999</v>
      </c>
      <c r="AG26" s="11">
        <v>512.63</v>
      </c>
      <c r="AH26" s="11">
        <v>486.34</v>
      </c>
      <c r="AI26" s="11">
        <v>490.46100000000001</v>
      </c>
      <c r="AJ26" s="11">
        <v>483.57499999999999</v>
      </c>
      <c r="AK26" s="11">
        <v>469.00400000000002</v>
      </c>
      <c r="AL26" s="11">
        <v>446.84399999999999</v>
      </c>
      <c r="AM26" s="11">
        <v>433.31400000000002</v>
      </c>
      <c r="AO26" s="21">
        <f t="shared" si="0"/>
        <v>-5.7589469354175318E-2</v>
      </c>
      <c r="AP26" s="19">
        <f t="shared" si="1"/>
        <v>-375.8777</v>
      </c>
      <c r="AQ26" s="19">
        <f t="shared" si="2"/>
        <v>-425.72608062525768</v>
      </c>
      <c r="AR26" s="20">
        <f t="shared" si="3"/>
        <v>49.848380625257676</v>
      </c>
      <c r="AS26" s="21">
        <f t="shared" si="4"/>
        <v>-2.6542137426912018E-3</v>
      </c>
      <c r="AT26" s="19">
        <f t="shared" si="5"/>
        <v>-4.9645000000000437</v>
      </c>
      <c r="AU26" s="19">
        <f t="shared" si="6"/>
        <v>-19.634264284058691</v>
      </c>
      <c r="AV26" s="20">
        <f t="shared" si="7"/>
        <v>14.669764284058648</v>
      </c>
      <c r="AW26" s="21">
        <f t="shared" si="8"/>
        <v>3.5167992436832128E-2</v>
      </c>
      <c r="AX26" s="19">
        <f t="shared" si="9"/>
        <v>273.76130000000012</v>
      </c>
      <c r="AY26" s="19">
        <f t="shared" si="10"/>
        <v>250.52385388277153</v>
      </c>
      <c r="AZ26" s="20">
        <f t="shared" si="11"/>
        <v>23.237446117228586</v>
      </c>
      <c r="BA26" s="21">
        <f t="shared" si="12"/>
        <v>1.0310701526924128E-2</v>
      </c>
      <c r="BB26" s="19">
        <f t="shared" si="13"/>
        <v>77.233099999999467</v>
      </c>
      <c r="BC26" s="19">
        <f t="shared" si="14"/>
        <v>72.653321052897255</v>
      </c>
      <c r="BD26" s="20">
        <f t="shared" si="15"/>
        <v>4.5797789471022128</v>
      </c>
      <c r="BE26" s="21">
        <f t="shared" si="16"/>
        <v>8.6378044035150259E-2</v>
      </c>
      <c r="BF26" s="19">
        <f t="shared" si="17"/>
        <v>572.16260000000057</v>
      </c>
      <c r="BG26" s="19">
        <f t="shared" si="18"/>
        <v>559.2319114043903</v>
      </c>
      <c r="BH26" s="20">
        <f t="shared" si="19"/>
        <v>12.930688595610263</v>
      </c>
      <c r="BI26" s="21">
        <f t="shared" si="20"/>
        <v>-1.6076221469791804E-2</v>
      </c>
      <c r="BJ26" s="19">
        <f t="shared" si="21"/>
        <v>-90.330700000000434</v>
      </c>
      <c r="BK26" s="19">
        <f t="shared" si="22"/>
        <v>-105.53344098339751</v>
      </c>
      <c r="BL26" s="20">
        <f t="shared" si="23"/>
        <v>15.202740983397078</v>
      </c>
      <c r="BM26" s="21">
        <f t="shared" si="24"/>
        <v>-2.1738875992431198E-2</v>
      </c>
      <c r="BN26" s="19">
        <f t="shared" si="25"/>
        <v>-126.31980000000021</v>
      </c>
      <c r="BO26" s="19">
        <f t="shared" si="26"/>
        <v>-145.45236929403279</v>
      </c>
      <c r="BP26" s="20">
        <f t="shared" si="27"/>
        <v>19.132569294032578</v>
      </c>
      <c r="BQ26" s="21">
        <f t="shared" si="28"/>
        <v>5.4056832668503564E-2</v>
      </c>
      <c r="BR26" s="19">
        <f t="shared" si="29"/>
        <v>349.37910000000011</v>
      </c>
      <c r="BS26" s="19">
        <f t="shared" si="30"/>
        <v>342.80184763334324</v>
      </c>
      <c r="BT26" s="20">
        <f t="shared" si="31"/>
        <v>6.5772523666568645</v>
      </c>
      <c r="BU26" s="21">
        <f t="shared" si="32"/>
        <v>-8.4022990614952831E-3</v>
      </c>
      <c r="BV26" s="19">
        <f t="shared" si="33"/>
        <v>-45.816799999999603</v>
      </c>
      <c r="BW26" s="19">
        <f t="shared" si="34"/>
        <v>-53.668214852965356</v>
      </c>
      <c r="BX26" s="20">
        <f t="shared" si="35"/>
        <v>7.8514148529657533</v>
      </c>
      <c r="BY26" s="21">
        <f t="shared" si="36"/>
        <v>1.4239776663392491E-2</v>
      </c>
      <c r="BZ26" s="19">
        <f t="shared" si="37"/>
        <v>78.10570000000007</v>
      </c>
      <c r="CA26" s="19">
        <f t="shared" si="38"/>
        <v>89.841873752365501</v>
      </c>
      <c r="CB26" s="20">
        <f t="shared" si="39"/>
        <v>-11.736173752365431</v>
      </c>
      <c r="CC26" s="21">
        <f t="shared" si="40"/>
        <v>3.1067965305199889E-2</v>
      </c>
      <c r="CD26" s="19">
        <f t="shared" si="41"/>
        <v>216.32380000000012</v>
      </c>
      <c r="CE26" s="19">
        <f t="shared" si="42"/>
        <v>189.29386600220852</v>
      </c>
      <c r="CF26" s="20">
        <f t="shared" si="43"/>
        <v>27.029933997791602</v>
      </c>
      <c r="CG26" s="21">
        <f t="shared" si="44"/>
        <v>4.9592251434505165E-2</v>
      </c>
      <c r="CH26" s="19">
        <f t="shared" si="45"/>
        <v>292.33989999999994</v>
      </c>
      <c r="CI26" s="19">
        <f t="shared" si="46"/>
        <v>287.66261177502696</v>
      </c>
      <c r="CJ26" s="20">
        <f t="shared" si="47"/>
        <v>4.6772882249729832</v>
      </c>
    </row>
    <row r="27" spans="1:88" x14ac:dyDescent="0.25">
      <c r="A27" s="7" t="s">
        <v>29</v>
      </c>
      <c r="B27" s="8">
        <v>17.449522140693698</v>
      </c>
      <c r="C27" s="9">
        <v>26</v>
      </c>
      <c r="D27" s="8">
        <v>9.8671288582900001</v>
      </c>
      <c r="E27" s="9">
        <v>17</v>
      </c>
      <c r="F27" s="8">
        <v>18.085964859042299</v>
      </c>
      <c r="G27" s="9">
        <v>16</v>
      </c>
      <c r="H27" s="10">
        <v>177.7671</v>
      </c>
      <c r="I27" s="10">
        <v>182.35144268299999</v>
      </c>
      <c r="J27" s="10">
        <v>207.8306</v>
      </c>
      <c r="K27" s="10">
        <v>185.89293441999999</v>
      </c>
      <c r="L27" s="10">
        <v>177.7671</v>
      </c>
      <c r="M27" s="10">
        <v>188.1926</v>
      </c>
      <c r="N27" s="10">
        <v>196.0787</v>
      </c>
      <c r="O27" s="10">
        <v>190.31440000000001</v>
      </c>
      <c r="P27" s="10">
        <v>189.81270000000001</v>
      </c>
      <c r="Q27" s="10">
        <v>181.9776</v>
      </c>
      <c r="R27" s="10">
        <v>184.554808673</v>
      </c>
      <c r="S27" s="10">
        <v>187.94229999999999</v>
      </c>
      <c r="T27" s="10">
        <v>184.052855257</v>
      </c>
      <c r="U27" s="10">
        <v>185.56677908699999</v>
      </c>
      <c r="V27" s="10">
        <v>186.69630000000001</v>
      </c>
      <c r="W27" s="10">
        <v>181.97141413400001</v>
      </c>
      <c r="X27" s="10">
        <v>182.35144268299999</v>
      </c>
      <c r="Y27" s="10">
        <v>174.22899784099999</v>
      </c>
      <c r="Z27" s="11">
        <v>37.836799999999997</v>
      </c>
      <c r="AA27" s="11">
        <v>39.717599999999997</v>
      </c>
      <c r="AB27" s="11">
        <v>39.884099999999997</v>
      </c>
      <c r="AC27" s="11">
        <v>38.2361</v>
      </c>
      <c r="AD27" s="11">
        <v>37.624200000000002</v>
      </c>
      <c r="AE27" s="11">
        <v>35.700800000000001</v>
      </c>
      <c r="AF27" s="11">
        <v>35.8947</v>
      </c>
      <c r="AG27" s="11">
        <v>36.275399999999998</v>
      </c>
      <c r="AH27" s="11">
        <v>35.109299999999998</v>
      </c>
      <c r="AI27" s="11">
        <v>34.938099999999999</v>
      </c>
      <c r="AJ27" s="11">
        <v>34.542900000000003</v>
      </c>
      <c r="AK27" s="11">
        <v>33.185400000000001</v>
      </c>
      <c r="AL27" s="11">
        <v>31.621300000000002</v>
      </c>
      <c r="AM27" s="11">
        <v>29.904599999999999</v>
      </c>
      <c r="AO27" s="18">
        <f t="shared" si="0"/>
        <v>-4.7354321509859632E-2</v>
      </c>
      <c r="AP27" s="19">
        <f t="shared" si="1"/>
        <v>-10.4255</v>
      </c>
      <c r="AQ27" s="19">
        <f t="shared" si="2"/>
        <v>-8.9117328861764094</v>
      </c>
      <c r="AR27" s="20">
        <f t="shared" si="3"/>
        <v>-1.5137671138235902</v>
      </c>
      <c r="AS27" s="18">
        <f t="shared" si="4"/>
        <v>-4.1745958915958793E-3</v>
      </c>
      <c r="AT27" s="19">
        <f t="shared" si="5"/>
        <v>-7.886099999999999</v>
      </c>
      <c r="AU27" s="19">
        <f t="shared" si="6"/>
        <v>-0.81854933544946096</v>
      </c>
      <c r="AV27" s="20">
        <f t="shared" si="7"/>
        <v>-7.0675506645505379</v>
      </c>
      <c r="AW27" s="18">
        <f t="shared" si="8"/>
        <v>4.3100630032874593E-2</v>
      </c>
      <c r="AX27" s="19">
        <f t="shared" si="9"/>
        <v>5.7642999999999915</v>
      </c>
      <c r="AY27" s="19">
        <f t="shared" si="10"/>
        <v>8.2026705443285088</v>
      </c>
      <c r="AZ27" s="20">
        <f t="shared" si="11"/>
        <v>-2.4383705443285173</v>
      </c>
      <c r="BA27" s="18">
        <f t="shared" si="12"/>
        <v>1.626346872491637E-2</v>
      </c>
      <c r="BB27" s="19">
        <f t="shared" si="13"/>
        <v>0.50169999999999959</v>
      </c>
      <c r="BC27" s="19">
        <f t="shared" si="14"/>
        <v>3.0870129100419335</v>
      </c>
      <c r="BD27" s="20">
        <f t="shared" si="15"/>
        <v>-2.5853129100419339</v>
      </c>
      <c r="BE27" s="18">
        <f t="shared" si="16"/>
        <v>5.3875543405189824E-2</v>
      </c>
      <c r="BF27" s="19">
        <f t="shared" si="17"/>
        <v>7.8351000000000113</v>
      </c>
      <c r="BG27" s="19">
        <f t="shared" si="18"/>
        <v>9.8041420875722718</v>
      </c>
      <c r="BH27" s="20">
        <f t="shared" si="19"/>
        <v>-1.9690420875722605</v>
      </c>
      <c r="BI27" s="18">
        <f t="shared" si="20"/>
        <v>-5.4019117028419042E-3</v>
      </c>
      <c r="BJ27" s="19">
        <f t="shared" si="21"/>
        <v>-2.5772086730000012</v>
      </c>
      <c r="BK27" s="19">
        <f t="shared" si="22"/>
        <v>-0.99694878078642724</v>
      </c>
      <c r="BL27" s="20">
        <f t="shared" si="23"/>
        <v>-1.580259892213574</v>
      </c>
      <c r="BM27" s="18">
        <f t="shared" si="24"/>
        <v>-1.0494715426983504E-2</v>
      </c>
      <c r="BN27" s="19">
        <f t="shared" si="25"/>
        <v>-3.3874913269999922</v>
      </c>
      <c r="BO27" s="19">
        <f t="shared" si="26"/>
        <v>-1.9724009551927617</v>
      </c>
      <c r="BP27" s="20">
        <f t="shared" si="27"/>
        <v>-1.4150903718072305</v>
      </c>
      <c r="BQ27" s="18">
        <f t="shared" si="28"/>
        <v>3.3213422084746785E-2</v>
      </c>
      <c r="BR27" s="19">
        <f t="shared" si="29"/>
        <v>3.8894447429999843</v>
      </c>
      <c r="BS27" s="19">
        <f t="shared" si="30"/>
        <v>6.1130251675535474</v>
      </c>
      <c r="BT27" s="20">
        <f t="shared" si="31"/>
        <v>-2.2235804245535631</v>
      </c>
      <c r="BU27" s="18">
        <f t="shared" si="32"/>
        <v>4.9000947389811955E-3</v>
      </c>
      <c r="BV27" s="19">
        <f t="shared" si="33"/>
        <v>-1.5139238299999818</v>
      </c>
      <c r="BW27" s="19">
        <f t="shared" si="34"/>
        <v>0.90929479793389434</v>
      </c>
      <c r="BX27" s="20">
        <f t="shared" si="35"/>
        <v>-2.4232186279338759</v>
      </c>
      <c r="BY27" s="18">
        <f t="shared" si="36"/>
        <v>1.1440846020455593E-2</v>
      </c>
      <c r="BZ27" s="19">
        <f t="shared" si="37"/>
        <v>-1.1295209130000217</v>
      </c>
      <c r="CA27" s="19">
        <f t="shared" si="38"/>
        <v>2.1359636208887838</v>
      </c>
      <c r="CB27" s="20">
        <f t="shared" si="39"/>
        <v>-3.2654845338888054</v>
      </c>
      <c r="CC27" s="18">
        <f t="shared" si="40"/>
        <v>4.0906543238894262E-2</v>
      </c>
      <c r="CD27" s="19">
        <f t="shared" si="41"/>
        <v>4.7248858659999939</v>
      </c>
      <c r="CE27" s="19">
        <f t="shared" si="42"/>
        <v>7.4438215205152058</v>
      </c>
      <c r="CF27" s="20">
        <f t="shared" si="43"/>
        <v>-2.7189356545152119</v>
      </c>
      <c r="CG27" s="18">
        <f t="shared" si="44"/>
        <v>4.9463494543235093E-2</v>
      </c>
      <c r="CH27" s="19">
        <f t="shared" si="45"/>
        <v>-0.38002854899997374</v>
      </c>
      <c r="CI27" s="19">
        <f t="shared" si="46"/>
        <v>9.0197395901016169</v>
      </c>
      <c r="CJ27" s="20">
        <f t="shared" si="47"/>
        <v>-9.3997681391015906</v>
      </c>
    </row>
    <row r="28" spans="1:88" x14ac:dyDescent="0.25">
      <c r="A28" s="7" t="s">
        <v>30</v>
      </c>
      <c r="B28" s="8">
        <v>12.332219643287001</v>
      </c>
      <c r="C28" s="9">
        <v>38</v>
      </c>
      <c r="D28" s="8">
        <v>7.9440706209916696</v>
      </c>
      <c r="E28" s="9">
        <v>23</v>
      </c>
      <c r="F28" s="8">
        <v>18.0085294934545</v>
      </c>
      <c r="G28" s="9">
        <v>18</v>
      </c>
      <c r="H28" s="10">
        <v>5033.9568468289999</v>
      </c>
      <c r="I28" s="10">
        <v>4013.8048239302998</v>
      </c>
      <c r="J28" s="10">
        <v>2613.5929973202001</v>
      </c>
      <c r="K28" s="10">
        <v>1392.1328526192001</v>
      </c>
      <c r="L28" s="10">
        <v>5033.9568468289999</v>
      </c>
      <c r="M28" s="10">
        <v>5121.442463071</v>
      </c>
      <c r="N28" s="10">
        <v>5023.3149931790003</v>
      </c>
      <c r="O28" s="10">
        <v>4840.9632457632997</v>
      </c>
      <c r="P28" s="10">
        <v>4753.1007425070002</v>
      </c>
      <c r="Q28" s="10">
        <v>4460.1682294330003</v>
      </c>
      <c r="R28" s="10">
        <v>4440.1801741818999</v>
      </c>
      <c r="S28" s="10">
        <v>4502.6843448990003</v>
      </c>
      <c r="T28" s="10">
        <v>4345.8719556849001</v>
      </c>
      <c r="U28" s="10">
        <v>4380.4070510109996</v>
      </c>
      <c r="V28" s="10">
        <v>4379.2525689390004</v>
      </c>
      <c r="W28" s="10">
        <v>4310.0886455749996</v>
      </c>
      <c r="X28" s="10">
        <v>4013.8048239302998</v>
      </c>
      <c r="Y28" s="10">
        <v>3794.0036100511002</v>
      </c>
      <c r="Z28" s="11">
        <v>353.17</v>
      </c>
      <c r="AA28" s="11">
        <v>363.16</v>
      </c>
      <c r="AB28" s="11">
        <v>358.74</v>
      </c>
      <c r="AC28" s="11">
        <v>346.55</v>
      </c>
      <c r="AD28" s="11">
        <v>342.5</v>
      </c>
      <c r="AE28" s="11">
        <v>323.82</v>
      </c>
      <c r="AF28" s="11">
        <v>322.74</v>
      </c>
      <c r="AG28" s="11">
        <v>329.96</v>
      </c>
      <c r="AH28" s="11">
        <v>320.43</v>
      </c>
      <c r="AI28" s="11">
        <v>323.52999999999997</v>
      </c>
      <c r="AJ28" s="11">
        <v>325.52</v>
      </c>
      <c r="AK28" s="11">
        <v>324.23</v>
      </c>
      <c r="AL28" s="11">
        <v>308.52999999999997</v>
      </c>
      <c r="AM28" s="11">
        <v>297.44</v>
      </c>
      <c r="AO28" s="21">
        <f t="shared" si="0"/>
        <v>-2.7508536182398964E-2</v>
      </c>
      <c r="AP28" s="19">
        <f t="shared" si="1"/>
        <v>-87.485616242000106</v>
      </c>
      <c r="AQ28" s="19">
        <f t="shared" si="2"/>
        <v>-140.88338530146308</v>
      </c>
      <c r="AR28" s="20">
        <f t="shared" si="3"/>
        <v>53.397769059462973</v>
      </c>
      <c r="AS28" s="21">
        <f t="shared" si="4"/>
        <v>1.2320900931036449E-2</v>
      </c>
      <c r="AT28" s="19">
        <f t="shared" si="5"/>
        <v>98.127469891999681</v>
      </c>
      <c r="AU28" s="19">
        <f t="shared" si="6"/>
        <v>61.8917663763485</v>
      </c>
      <c r="AV28" s="20">
        <f t="shared" si="7"/>
        <v>36.235703515651181</v>
      </c>
      <c r="AW28" s="21">
        <f t="shared" si="8"/>
        <v>3.5175299379598894E-2</v>
      </c>
      <c r="AX28" s="19">
        <f t="shared" si="9"/>
        <v>182.35174741570063</v>
      </c>
      <c r="AY28" s="19">
        <f t="shared" si="10"/>
        <v>170.28233145535884</v>
      </c>
      <c r="AZ28" s="20">
        <f t="shared" si="11"/>
        <v>12.069415960341786</v>
      </c>
      <c r="BA28" s="21">
        <f t="shared" si="12"/>
        <v>1.1824817518248208E-2</v>
      </c>
      <c r="BB28" s="19">
        <f t="shared" si="13"/>
        <v>87.862503256299533</v>
      </c>
      <c r="BC28" s="19">
        <f t="shared" si="14"/>
        <v>56.20454892599534</v>
      </c>
      <c r="BD28" s="20">
        <f t="shared" si="15"/>
        <v>31.657954330304193</v>
      </c>
      <c r="BE28" s="21">
        <f t="shared" si="16"/>
        <v>5.7686368970415687E-2</v>
      </c>
      <c r="BF28" s="19">
        <f t="shared" si="17"/>
        <v>292.93251307399987</v>
      </c>
      <c r="BG28" s="19">
        <f t="shared" si="18"/>
        <v>257.29091015319773</v>
      </c>
      <c r="BH28" s="20">
        <f t="shared" si="19"/>
        <v>35.641602920802143</v>
      </c>
      <c r="BI28" s="21">
        <f t="shared" si="20"/>
        <v>3.346346904629064E-3</v>
      </c>
      <c r="BJ28" s="19">
        <f t="shared" si="21"/>
        <v>19.988055251100377</v>
      </c>
      <c r="BK28" s="19">
        <f t="shared" si="22"/>
        <v>14.858383181868939</v>
      </c>
      <c r="BL28" s="20">
        <f t="shared" si="23"/>
        <v>5.1296720692314377</v>
      </c>
      <c r="BM28" s="21">
        <f t="shared" si="24"/>
        <v>-2.1881440174566526E-2</v>
      </c>
      <c r="BN28" s="19">
        <f t="shared" si="25"/>
        <v>-62.504170717100351</v>
      </c>
      <c r="BO28" s="19">
        <f t="shared" si="26"/>
        <v>-98.525218117864753</v>
      </c>
      <c r="BP28" s="20">
        <f t="shared" si="27"/>
        <v>36.021047400764402</v>
      </c>
      <c r="BQ28" s="21">
        <f t="shared" si="28"/>
        <v>2.9741285148082178E-2</v>
      </c>
      <c r="BR28" s="19">
        <f t="shared" si="29"/>
        <v>156.81238921410022</v>
      </c>
      <c r="BS28" s="19">
        <f t="shared" si="30"/>
        <v>129.25181705107818</v>
      </c>
      <c r="BT28" s="20">
        <f t="shared" si="31"/>
        <v>27.560572163022044</v>
      </c>
      <c r="BU28" s="21">
        <f t="shared" si="32"/>
        <v>-9.5818007603621497E-3</v>
      </c>
      <c r="BV28" s="19">
        <f t="shared" si="33"/>
        <v>-34.535095326099508</v>
      </c>
      <c r="BW28" s="19">
        <f t="shared" si="34"/>
        <v>-41.972187612072915</v>
      </c>
      <c r="BX28" s="20">
        <f t="shared" si="35"/>
        <v>7.4370922859734065</v>
      </c>
      <c r="BY28" s="21">
        <f t="shared" si="36"/>
        <v>-6.1132956500368927E-3</v>
      </c>
      <c r="BZ28" s="19">
        <f t="shared" si="37"/>
        <v>1.1544820719991549</v>
      </c>
      <c r="CA28" s="19">
        <f t="shared" si="38"/>
        <v>-26.771665680107677</v>
      </c>
      <c r="CB28" s="20">
        <f t="shared" si="39"/>
        <v>27.926147752106832</v>
      </c>
      <c r="CC28" s="21">
        <f t="shared" si="40"/>
        <v>3.9786571261140654E-3</v>
      </c>
      <c r="CD28" s="19">
        <f t="shared" si="41"/>
        <v>69.163923364000766</v>
      </c>
      <c r="CE28" s="19">
        <f t="shared" si="42"/>
        <v>17.148364903900294</v>
      </c>
      <c r="CF28" s="20">
        <f t="shared" si="43"/>
        <v>52.015558460100472</v>
      </c>
      <c r="CG28" s="21">
        <f t="shared" si="44"/>
        <v>5.0886461608271635E-2</v>
      </c>
      <c r="CH28" s="19">
        <f t="shared" si="45"/>
        <v>296.28382164469986</v>
      </c>
      <c r="CI28" s="19">
        <f t="shared" si="46"/>
        <v>204.24832507602468</v>
      </c>
      <c r="CJ28" s="20">
        <f t="shared" si="47"/>
        <v>92.035496568675171</v>
      </c>
    </row>
    <row r="29" spans="1:88" x14ac:dyDescent="0.25">
      <c r="A29" s="7" t="s">
        <v>31</v>
      </c>
      <c r="B29" s="8">
        <v>21.375968604098599</v>
      </c>
      <c r="C29" s="9">
        <v>14</v>
      </c>
      <c r="D29" s="8">
        <v>7.1848875149760802</v>
      </c>
      <c r="E29" s="9">
        <v>30</v>
      </c>
      <c r="F29" s="8" t="s">
        <v>15</v>
      </c>
      <c r="G29" s="9" t="s">
        <v>15</v>
      </c>
      <c r="H29" s="10">
        <v>671.72441146300002</v>
      </c>
      <c r="I29" s="10">
        <v>554.86193969199996</v>
      </c>
      <c r="J29" s="10">
        <v>279.54229511599999</v>
      </c>
      <c r="K29" s="10" t="s">
        <v>15</v>
      </c>
      <c r="L29" s="10">
        <v>671.72441146300002</v>
      </c>
      <c r="M29" s="10">
        <v>673.18366184000001</v>
      </c>
      <c r="N29" s="10">
        <v>687.217342218</v>
      </c>
      <c r="O29" s="10">
        <v>673.78537978300005</v>
      </c>
      <c r="P29" s="10">
        <v>665.65881869700002</v>
      </c>
      <c r="Q29" s="10">
        <v>642.86711370199998</v>
      </c>
      <c r="R29" s="10">
        <v>655.26130238200005</v>
      </c>
      <c r="S29" s="10">
        <v>657.54156664699997</v>
      </c>
      <c r="T29" s="10">
        <v>644.93844154800001</v>
      </c>
      <c r="U29" s="10">
        <v>630.82969743199999</v>
      </c>
      <c r="V29" s="10">
        <v>628.88228424399995</v>
      </c>
      <c r="W29" s="10">
        <v>599.51988387400002</v>
      </c>
      <c r="X29" s="10">
        <v>554.86193969199996</v>
      </c>
      <c r="Y29" s="10">
        <v>537.00135933499996</v>
      </c>
      <c r="Z29" s="11">
        <v>26.63</v>
      </c>
      <c r="AA29" s="11">
        <v>26.79</v>
      </c>
      <c r="AB29" s="11">
        <v>27.16</v>
      </c>
      <c r="AC29" s="11">
        <v>26.3</v>
      </c>
      <c r="AD29" s="11">
        <v>25.67</v>
      </c>
      <c r="AE29" s="11">
        <v>24.56</v>
      </c>
      <c r="AF29" s="11">
        <v>24.59</v>
      </c>
      <c r="AG29" s="11">
        <v>24.73</v>
      </c>
      <c r="AH29" s="11">
        <v>24.3</v>
      </c>
      <c r="AI29" s="11">
        <v>23.72</v>
      </c>
      <c r="AJ29" s="11">
        <v>23.74</v>
      </c>
      <c r="AK29" s="11">
        <v>22.8</v>
      </c>
      <c r="AL29" s="11">
        <v>21.53</v>
      </c>
      <c r="AM29" s="11">
        <v>21.01</v>
      </c>
      <c r="AO29" s="18">
        <f t="shared" si="0"/>
        <v>-5.9723777528928757E-3</v>
      </c>
      <c r="AP29" s="19">
        <f t="shared" si="1"/>
        <v>-1.4592503769999894</v>
      </c>
      <c r="AQ29" s="19">
        <f t="shared" si="2"/>
        <v>-4.0205071255841771</v>
      </c>
      <c r="AR29" s="20">
        <f t="shared" si="3"/>
        <v>2.5612567485841877</v>
      </c>
      <c r="AS29" s="18">
        <f t="shared" si="4"/>
        <v>-1.3622974963181185E-2</v>
      </c>
      <c r="AT29" s="19">
        <f t="shared" si="5"/>
        <v>-14.033680377999985</v>
      </c>
      <c r="AU29" s="19">
        <f t="shared" si="6"/>
        <v>-9.3619446472997314</v>
      </c>
      <c r="AV29" s="20">
        <f t="shared" si="7"/>
        <v>-4.6717357307002541</v>
      </c>
      <c r="AW29" s="18">
        <f t="shared" si="8"/>
        <v>3.2699619771863093E-2</v>
      </c>
      <c r="AX29" s="19">
        <f t="shared" si="9"/>
        <v>13.431962434999946</v>
      </c>
      <c r="AY29" s="19">
        <f t="shared" si="10"/>
        <v>22.032525726744471</v>
      </c>
      <c r="AZ29" s="20">
        <f t="shared" si="11"/>
        <v>-8.6005632917445247</v>
      </c>
      <c r="BA29" s="18">
        <f t="shared" si="12"/>
        <v>2.4542267238020995E-2</v>
      </c>
      <c r="BB29" s="19">
        <f t="shared" si="13"/>
        <v>8.1265610860000379</v>
      </c>
      <c r="BC29" s="19">
        <f t="shared" si="14"/>
        <v>16.336776617807139</v>
      </c>
      <c r="BD29" s="20">
        <f t="shared" si="15"/>
        <v>-8.2102155318071013</v>
      </c>
      <c r="BE29" s="18">
        <f t="shared" si="16"/>
        <v>4.5195439739413805E-2</v>
      </c>
      <c r="BF29" s="19">
        <f t="shared" si="17"/>
        <v>22.791704995000032</v>
      </c>
      <c r="BG29" s="19">
        <f t="shared" si="18"/>
        <v>29.054661897769623</v>
      </c>
      <c r="BH29" s="20">
        <f t="shared" si="19"/>
        <v>-6.2629569027695915</v>
      </c>
      <c r="BI29" s="18">
        <f t="shared" si="20"/>
        <v>-1.2200081333876023E-3</v>
      </c>
      <c r="BJ29" s="19">
        <f t="shared" si="21"/>
        <v>-12.39418868000007</v>
      </c>
      <c r="BK29" s="19">
        <f t="shared" si="22"/>
        <v>-0.79942411840019312</v>
      </c>
      <c r="BL29" s="20">
        <f t="shared" si="23"/>
        <v>-11.594764561599877</v>
      </c>
      <c r="BM29" s="18">
        <f t="shared" si="24"/>
        <v>-5.6611403154064122E-3</v>
      </c>
      <c r="BN29" s="19">
        <f t="shared" si="25"/>
        <v>-2.2802642649999143</v>
      </c>
      <c r="BO29" s="19">
        <f t="shared" si="26"/>
        <v>-3.7224350720008239</v>
      </c>
      <c r="BP29" s="20">
        <f t="shared" si="27"/>
        <v>1.4421708070009096</v>
      </c>
      <c r="BQ29" s="18">
        <f t="shared" si="28"/>
        <v>1.7695473251028795E-2</v>
      </c>
      <c r="BR29" s="19">
        <f t="shared" si="29"/>
        <v>12.603125098999953</v>
      </c>
      <c r="BS29" s="19">
        <f t="shared" si="30"/>
        <v>11.412490940972832</v>
      </c>
      <c r="BT29" s="20">
        <f t="shared" si="31"/>
        <v>1.1906341580271214</v>
      </c>
      <c r="BU29" s="18">
        <f t="shared" si="32"/>
        <v>2.4451939291737008E-2</v>
      </c>
      <c r="BV29" s="19">
        <f t="shared" si="33"/>
        <v>14.108744116000025</v>
      </c>
      <c r="BW29" s="19">
        <f t="shared" si="34"/>
        <v>15.425009465032089</v>
      </c>
      <c r="BX29" s="20">
        <f t="shared" si="35"/>
        <v>-1.3162653490320633</v>
      </c>
      <c r="BY29" s="18">
        <f t="shared" si="36"/>
        <v>-8.424599831507824E-4</v>
      </c>
      <c r="BZ29" s="19">
        <f t="shared" si="37"/>
        <v>1.9474131880000414</v>
      </c>
      <c r="CA29" s="19">
        <f t="shared" si="38"/>
        <v>-0.52980815858802577</v>
      </c>
      <c r="CB29" s="20">
        <f t="shared" si="39"/>
        <v>2.4772213465880673</v>
      </c>
      <c r="CC29" s="18">
        <f t="shared" si="40"/>
        <v>4.1228070175438496E-2</v>
      </c>
      <c r="CD29" s="19">
        <f t="shared" si="41"/>
        <v>29.362400369999932</v>
      </c>
      <c r="CE29" s="19">
        <f t="shared" si="42"/>
        <v>24.717047843928011</v>
      </c>
      <c r="CF29" s="20">
        <f t="shared" si="43"/>
        <v>4.6453525260719211</v>
      </c>
      <c r="CG29" s="18">
        <f t="shared" si="44"/>
        <v>5.8987459359033885E-2</v>
      </c>
      <c r="CH29" s="19">
        <f t="shared" si="45"/>
        <v>44.657944182000051</v>
      </c>
      <c r="CI29" s="19">
        <f t="shared" si="46"/>
        <v>32.729896117456562</v>
      </c>
      <c r="CJ29" s="20">
        <f t="shared" si="47"/>
        <v>11.928048064543489</v>
      </c>
    </row>
    <row r="30" spans="1:88" x14ac:dyDescent="0.25">
      <c r="A30" s="7" t="s">
        <v>32</v>
      </c>
      <c r="B30" s="8">
        <v>29.832789563743301</v>
      </c>
      <c r="C30" s="9">
        <v>3</v>
      </c>
      <c r="D30" s="8">
        <v>11.7860374849731</v>
      </c>
      <c r="E30" s="9">
        <v>8</v>
      </c>
      <c r="F30" s="8">
        <v>20.799717152345298</v>
      </c>
      <c r="G30" s="9">
        <v>7</v>
      </c>
      <c r="H30" s="10">
        <v>1084.2093</v>
      </c>
      <c r="I30" s="10">
        <v>519.36890000000005</v>
      </c>
      <c r="J30" s="10">
        <v>315.57426725846801</v>
      </c>
      <c r="K30" s="10">
        <v>151.09195042424099</v>
      </c>
      <c r="L30" s="10">
        <v>1084.2093</v>
      </c>
      <c r="M30" s="10">
        <v>1012.1985</v>
      </c>
      <c r="N30" s="10">
        <v>897.08709999999996</v>
      </c>
      <c r="O30" s="10">
        <v>797.95950000000005</v>
      </c>
      <c r="P30" s="10">
        <v>740.17420000000004</v>
      </c>
      <c r="Q30" s="10">
        <v>685.02059999999994</v>
      </c>
      <c r="R30" s="10">
        <v>674.53139999999996</v>
      </c>
      <c r="S30" s="10">
        <v>655.33219999999994</v>
      </c>
      <c r="T30" s="10">
        <v>621.41790000000003</v>
      </c>
      <c r="U30" s="10">
        <v>613.13260000000002</v>
      </c>
      <c r="V30" s="10">
        <v>592.92629999999997</v>
      </c>
      <c r="W30" s="10">
        <v>564.98620000000005</v>
      </c>
      <c r="X30" s="10">
        <v>519.36890000000005</v>
      </c>
      <c r="Y30" s="10">
        <v>500.08150000000001</v>
      </c>
      <c r="Z30" s="11">
        <v>58.370800000000003</v>
      </c>
      <c r="AA30" s="11">
        <v>60.329000000000001</v>
      </c>
      <c r="AB30" s="11">
        <v>59.5717</v>
      </c>
      <c r="AC30" s="11">
        <v>57.3172</v>
      </c>
      <c r="AD30" s="11">
        <v>55.640900000000002</v>
      </c>
      <c r="AE30" s="11">
        <v>52.959600000000002</v>
      </c>
      <c r="AF30" s="11">
        <v>52.937399999999997</v>
      </c>
      <c r="AG30" s="11">
        <v>52.130099999999999</v>
      </c>
      <c r="AH30" s="11">
        <v>49.741199999999999</v>
      </c>
      <c r="AI30" s="11">
        <v>49.470500000000001</v>
      </c>
      <c r="AJ30" s="11">
        <v>48.002000000000002</v>
      </c>
      <c r="AK30" s="11">
        <v>46.020800000000001</v>
      </c>
      <c r="AL30" s="11">
        <v>43.761499999999998</v>
      </c>
      <c r="AM30" s="11">
        <v>41.618099999999998</v>
      </c>
      <c r="AO30" s="21">
        <f t="shared" si="0"/>
        <v>-3.2458684877919371E-2</v>
      </c>
      <c r="AP30" s="19">
        <f t="shared" si="1"/>
        <v>72.010800000000017</v>
      </c>
      <c r="AQ30" s="19">
        <f t="shared" si="2"/>
        <v>-32.854632145402668</v>
      </c>
      <c r="AR30" s="20">
        <f t="shared" si="3"/>
        <v>104.86543214540268</v>
      </c>
      <c r="AS30" s="21">
        <f t="shared" si="4"/>
        <v>1.2712412101719453E-2</v>
      </c>
      <c r="AT30" s="19">
        <f t="shared" si="5"/>
        <v>115.1114</v>
      </c>
      <c r="AU30" s="19">
        <f t="shared" si="6"/>
        <v>11.404140906336409</v>
      </c>
      <c r="AV30" s="20">
        <f t="shared" si="7"/>
        <v>103.70725909366359</v>
      </c>
      <c r="AW30" s="21">
        <f t="shared" si="8"/>
        <v>3.9333742750867109E-2</v>
      </c>
      <c r="AX30" s="19">
        <f t="shared" si="9"/>
        <v>99.127599999999916</v>
      </c>
      <c r="AY30" s="19">
        <f t="shared" si="10"/>
        <v>31.386733698610545</v>
      </c>
      <c r="AZ30" s="20">
        <f t="shared" si="11"/>
        <v>67.740866301389374</v>
      </c>
      <c r="BA30" s="21">
        <f t="shared" si="12"/>
        <v>3.0127118720221953E-2</v>
      </c>
      <c r="BB30" s="19">
        <f t="shared" si="13"/>
        <v>57.785300000000007</v>
      </c>
      <c r="BC30" s="19">
        <f t="shared" si="14"/>
        <v>22.299315997045309</v>
      </c>
      <c r="BD30" s="20">
        <f t="shared" si="15"/>
        <v>35.485984002954694</v>
      </c>
      <c r="BE30" s="21">
        <f t="shared" si="16"/>
        <v>5.0629158830504763E-2</v>
      </c>
      <c r="BF30" s="19">
        <f t="shared" si="17"/>
        <v>55.153600000000097</v>
      </c>
      <c r="BG30" s="19">
        <f t="shared" si="18"/>
        <v>34.682016759567666</v>
      </c>
      <c r="BH30" s="20">
        <f t="shared" si="19"/>
        <v>20.47158324043243</v>
      </c>
      <c r="BI30" s="21">
        <f t="shared" si="20"/>
        <v>4.193632479117808E-4</v>
      </c>
      <c r="BJ30" s="19">
        <f t="shared" si="21"/>
        <v>10.489199999999983</v>
      </c>
      <c r="BK30" s="19">
        <f t="shared" si="22"/>
        <v>0.28287367872248054</v>
      </c>
      <c r="BL30" s="20">
        <f t="shared" si="23"/>
        <v>10.206326321277501</v>
      </c>
      <c r="BM30" s="21">
        <f t="shared" si="24"/>
        <v>1.5486254582285435E-2</v>
      </c>
      <c r="BN30" s="19">
        <f t="shared" si="25"/>
        <v>19.199200000000019</v>
      </c>
      <c r="BO30" s="19">
        <f t="shared" si="26"/>
        <v>10.148641285169195</v>
      </c>
      <c r="BP30" s="20">
        <f t="shared" si="27"/>
        <v>9.0505587148308244</v>
      </c>
      <c r="BQ30" s="21">
        <f t="shared" si="28"/>
        <v>4.8026585607102351E-2</v>
      </c>
      <c r="BR30" s="19">
        <f t="shared" si="29"/>
        <v>33.914299999999912</v>
      </c>
      <c r="BS30" s="19">
        <f t="shared" si="30"/>
        <v>29.844579972135769</v>
      </c>
      <c r="BT30" s="20">
        <f t="shared" si="31"/>
        <v>4.0697200278641432</v>
      </c>
      <c r="BU30" s="21">
        <f t="shared" si="32"/>
        <v>5.4719479285634453E-3</v>
      </c>
      <c r="BV30" s="19">
        <f t="shared" si="33"/>
        <v>8.2853000000000065</v>
      </c>
      <c r="BW30" s="19">
        <f t="shared" si="34"/>
        <v>3.3550296605047198</v>
      </c>
      <c r="BX30" s="20">
        <f t="shared" si="35"/>
        <v>4.9302703394952871</v>
      </c>
      <c r="BY30" s="21">
        <f t="shared" si="36"/>
        <v>3.0592475313528576E-2</v>
      </c>
      <c r="BZ30" s="19">
        <f t="shared" si="37"/>
        <v>20.206300000000056</v>
      </c>
      <c r="CA30" s="19">
        <f t="shared" si="38"/>
        <v>18.139083195491839</v>
      </c>
      <c r="CB30" s="20">
        <f t="shared" si="39"/>
        <v>2.0672168045082167</v>
      </c>
      <c r="CC30" s="21">
        <f t="shared" si="40"/>
        <v>4.3050099085630872E-2</v>
      </c>
      <c r="CD30" s="19">
        <f t="shared" si="41"/>
        <v>27.940099999999916</v>
      </c>
      <c r="CE30" s="19">
        <f t="shared" si="42"/>
        <v>24.322711892014063</v>
      </c>
      <c r="CF30" s="20">
        <f t="shared" si="43"/>
        <v>3.6173881079858532</v>
      </c>
      <c r="CG30" s="21">
        <f t="shared" si="44"/>
        <v>5.1627572181026773E-2</v>
      </c>
      <c r="CH30" s="19">
        <f t="shared" si="45"/>
        <v>45.6173</v>
      </c>
      <c r="CI30" s="19">
        <f t="shared" si="46"/>
        <v>26.81375537333048</v>
      </c>
      <c r="CJ30" s="20">
        <f t="shared" si="47"/>
        <v>18.80354462666952</v>
      </c>
    </row>
    <row r="31" spans="1:88" x14ac:dyDescent="0.25">
      <c r="A31" s="7" t="s">
        <v>33</v>
      </c>
      <c r="B31" s="8" t="s">
        <v>15</v>
      </c>
      <c r="C31" s="9" t="s">
        <v>15</v>
      </c>
      <c r="D31" s="8" t="s">
        <v>15</v>
      </c>
      <c r="E31" s="9" t="s">
        <v>15</v>
      </c>
      <c r="F31" s="8" t="s">
        <v>15</v>
      </c>
      <c r="G31" s="9" t="s">
        <v>15</v>
      </c>
      <c r="H31" s="10">
        <v>67.021199999999993</v>
      </c>
      <c r="I31" s="10" t="s">
        <v>15</v>
      </c>
      <c r="J31" s="10" t="s">
        <v>15</v>
      </c>
      <c r="K31" s="10" t="s">
        <v>15</v>
      </c>
      <c r="L31" s="10">
        <v>67.021199999999993</v>
      </c>
      <c r="M31" s="10">
        <v>67.407700000000006</v>
      </c>
      <c r="N31" s="10">
        <v>62.738100000000003</v>
      </c>
      <c r="O31" s="10" t="s">
        <v>15</v>
      </c>
      <c r="P31" s="10" t="s">
        <v>15</v>
      </c>
      <c r="Q31" s="10" t="s">
        <v>15</v>
      </c>
      <c r="R31" s="10" t="s">
        <v>15</v>
      </c>
      <c r="S31" s="10" t="s">
        <v>15</v>
      </c>
      <c r="T31" s="10" t="s">
        <v>15</v>
      </c>
      <c r="U31" s="10" t="s">
        <v>15</v>
      </c>
      <c r="V31" s="10" t="s">
        <v>15</v>
      </c>
      <c r="W31" s="10" t="s">
        <v>15</v>
      </c>
      <c r="X31" s="10" t="s">
        <v>15</v>
      </c>
      <c r="Y31" s="10" t="s">
        <v>15</v>
      </c>
      <c r="Z31" s="11">
        <v>10.08</v>
      </c>
      <c r="AA31" s="11">
        <v>10.45</v>
      </c>
      <c r="AB31" s="11">
        <v>10.039999999999999</v>
      </c>
      <c r="AC31" s="11" t="s">
        <v>15</v>
      </c>
      <c r="AD31" s="11" t="s">
        <v>15</v>
      </c>
      <c r="AE31" s="11" t="s">
        <v>15</v>
      </c>
      <c r="AF31" s="11" t="s">
        <v>15</v>
      </c>
      <c r="AG31" s="11" t="s">
        <v>15</v>
      </c>
      <c r="AH31" s="11" t="s">
        <v>15</v>
      </c>
      <c r="AI31" s="11" t="s">
        <v>15</v>
      </c>
      <c r="AJ31" s="11" t="s">
        <v>15</v>
      </c>
      <c r="AK31" s="11" t="s">
        <v>15</v>
      </c>
      <c r="AL31" s="11" t="s">
        <v>15</v>
      </c>
      <c r="AM31" s="11" t="s">
        <v>15</v>
      </c>
      <c r="AO31" s="18">
        <f t="shared" si="0"/>
        <v>-3.5406698564593227E-2</v>
      </c>
      <c r="AP31" s="19">
        <f t="shared" si="1"/>
        <v>-0.38650000000001228</v>
      </c>
      <c r="AQ31" s="19">
        <f t="shared" si="2"/>
        <v>-2.3866841148325308</v>
      </c>
      <c r="AR31" s="20">
        <f t="shared" si="3"/>
        <v>2.0001841148325186</v>
      </c>
      <c r="AS31" s="18">
        <f t="shared" si="4"/>
        <v>4.0836653386454203E-2</v>
      </c>
      <c r="AT31" s="19">
        <f t="shared" si="5"/>
        <v>4.6696000000000026</v>
      </c>
      <c r="AU31" s="19">
        <f t="shared" si="6"/>
        <v>2.5620140438247025</v>
      </c>
      <c r="AV31" s="20">
        <f t="shared" si="7"/>
        <v>2.1075859561753001</v>
      </c>
      <c r="AW31" s="18" t="e">
        <f t="shared" si="8"/>
        <v>#VALUE!</v>
      </c>
      <c r="AX31" s="19" t="e">
        <f t="shared" si="9"/>
        <v>#VALUE!</v>
      </c>
      <c r="AY31" s="19" t="e">
        <f t="shared" si="10"/>
        <v>#VALUE!</v>
      </c>
      <c r="AZ31" s="20" t="e">
        <f t="shared" si="11"/>
        <v>#VALUE!</v>
      </c>
      <c r="BA31" s="18" t="e">
        <f t="shared" si="12"/>
        <v>#VALUE!</v>
      </c>
      <c r="BB31" s="19" t="e">
        <f t="shared" si="13"/>
        <v>#VALUE!</v>
      </c>
      <c r="BC31" s="19" t="e">
        <f t="shared" si="14"/>
        <v>#VALUE!</v>
      </c>
      <c r="BD31" s="20" t="e">
        <f t="shared" si="15"/>
        <v>#VALUE!</v>
      </c>
      <c r="BE31" s="18" t="e">
        <f t="shared" si="16"/>
        <v>#VALUE!</v>
      </c>
      <c r="BF31" s="19" t="e">
        <f t="shared" si="17"/>
        <v>#VALUE!</v>
      </c>
      <c r="BG31" s="19" t="e">
        <f t="shared" si="18"/>
        <v>#VALUE!</v>
      </c>
      <c r="BH31" s="20" t="e">
        <f t="shared" si="19"/>
        <v>#VALUE!</v>
      </c>
      <c r="BI31" s="18" t="e">
        <f t="shared" si="20"/>
        <v>#VALUE!</v>
      </c>
      <c r="BJ31" s="19" t="e">
        <f t="shared" si="21"/>
        <v>#VALUE!</v>
      </c>
      <c r="BK31" s="19" t="e">
        <f t="shared" si="22"/>
        <v>#VALUE!</v>
      </c>
      <c r="BL31" s="20" t="e">
        <f t="shared" si="23"/>
        <v>#VALUE!</v>
      </c>
      <c r="BM31" s="18" t="e">
        <f t="shared" si="24"/>
        <v>#VALUE!</v>
      </c>
      <c r="BN31" s="19" t="e">
        <f t="shared" si="25"/>
        <v>#VALUE!</v>
      </c>
      <c r="BO31" s="19" t="e">
        <f t="shared" si="26"/>
        <v>#VALUE!</v>
      </c>
      <c r="BP31" s="20" t="e">
        <f t="shared" si="27"/>
        <v>#VALUE!</v>
      </c>
      <c r="BQ31" s="18" t="e">
        <f t="shared" si="28"/>
        <v>#VALUE!</v>
      </c>
      <c r="BR31" s="19" t="e">
        <f t="shared" si="29"/>
        <v>#VALUE!</v>
      </c>
      <c r="BS31" s="19" t="e">
        <f t="shared" si="30"/>
        <v>#VALUE!</v>
      </c>
      <c r="BT31" s="20" t="e">
        <f t="shared" si="31"/>
        <v>#VALUE!</v>
      </c>
      <c r="BU31" s="18" t="e">
        <f t="shared" si="32"/>
        <v>#VALUE!</v>
      </c>
      <c r="BV31" s="19" t="e">
        <f t="shared" si="33"/>
        <v>#VALUE!</v>
      </c>
      <c r="BW31" s="19" t="e">
        <f t="shared" si="34"/>
        <v>#VALUE!</v>
      </c>
      <c r="BX31" s="20" t="e">
        <f t="shared" si="35"/>
        <v>#VALUE!</v>
      </c>
      <c r="BY31" s="18" t="e">
        <f t="shared" si="36"/>
        <v>#VALUE!</v>
      </c>
      <c r="BZ31" s="19" t="e">
        <f t="shared" si="37"/>
        <v>#VALUE!</v>
      </c>
      <c r="CA31" s="19" t="e">
        <f t="shared" si="38"/>
        <v>#VALUE!</v>
      </c>
      <c r="CB31" s="20" t="e">
        <f t="shared" si="39"/>
        <v>#VALUE!</v>
      </c>
      <c r="CC31" s="18" t="e">
        <f t="shared" si="40"/>
        <v>#VALUE!</v>
      </c>
      <c r="CD31" s="19" t="e">
        <f t="shared" si="41"/>
        <v>#VALUE!</v>
      </c>
      <c r="CE31" s="19" t="e">
        <f t="shared" si="42"/>
        <v>#VALUE!</v>
      </c>
      <c r="CF31" s="20" t="e">
        <f t="shared" si="43"/>
        <v>#VALUE!</v>
      </c>
      <c r="CG31" s="18" t="e">
        <f t="shared" si="44"/>
        <v>#VALUE!</v>
      </c>
      <c r="CH31" s="19" t="e">
        <f t="shared" si="45"/>
        <v>#VALUE!</v>
      </c>
      <c r="CI31" s="19" t="e">
        <f t="shared" si="46"/>
        <v>#VALUE!</v>
      </c>
      <c r="CJ31" s="20" t="e">
        <f t="shared" si="47"/>
        <v>#VALUE!</v>
      </c>
    </row>
    <row r="32" spans="1:88" x14ac:dyDescent="0.25">
      <c r="A32" s="7" t="s">
        <v>34</v>
      </c>
      <c r="B32" s="8">
        <v>19.9507110725283</v>
      </c>
      <c r="C32" s="9">
        <v>20</v>
      </c>
      <c r="D32" s="8">
        <v>9.1891881192135596</v>
      </c>
      <c r="E32" s="9">
        <v>20</v>
      </c>
      <c r="F32" s="8">
        <v>19.838438671344001</v>
      </c>
      <c r="G32" s="9">
        <v>10</v>
      </c>
      <c r="H32" s="10">
        <v>501.92840000000001</v>
      </c>
      <c r="I32" s="10">
        <v>360.8057</v>
      </c>
      <c r="J32" s="10">
        <v>242.29810000000001</v>
      </c>
      <c r="K32" s="10">
        <v>129.81659999999999</v>
      </c>
      <c r="L32" s="10">
        <v>501.92840000000001</v>
      </c>
      <c r="M32" s="10">
        <v>517.95820000000003</v>
      </c>
      <c r="N32" s="10">
        <v>514.66</v>
      </c>
      <c r="O32" s="10">
        <v>494.23869999999999</v>
      </c>
      <c r="P32" s="10">
        <v>481.24220000000003</v>
      </c>
      <c r="Q32" s="10">
        <v>452.41660000000002</v>
      </c>
      <c r="R32" s="10">
        <v>448.39589999999998</v>
      </c>
      <c r="S32" s="10">
        <v>447.59059999999999</v>
      </c>
      <c r="T32" s="10">
        <v>420.62060000000002</v>
      </c>
      <c r="U32" s="10">
        <v>420.53919999999999</v>
      </c>
      <c r="V32" s="10">
        <v>406.5052</v>
      </c>
      <c r="W32" s="10">
        <v>389.67250000000001</v>
      </c>
      <c r="X32" s="10">
        <v>360.8057</v>
      </c>
      <c r="Y32" s="10">
        <v>342.5564</v>
      </c>
      <c r="Z32" s="11">
        <v>48.46</v>
      </c>
      <c r="AA32" s="11">
        <v>50.73</v>
      </c>
      <c r="AB32" s="11">
        <v>49.6</v>
      </c>
      <c r="AC32" s="11">
        <v>47.97</v>
      </c>
      <c r="AD32" s="11">
        <v>47.09</v>
      </c>
      <c r="AE32" s="11">
        <v>44.64</v>
      </c>
      <c r="AF32" s="11">
        <v>44.65</v>
      </c>
      <c r="AG32" s="11">
        <v>45.06</v>
      </c>
      <c r="AH32" s="11">
        <v>42.69</v>
      </c>
      <c r="AI32" s="11">
        <v>43.04</v>
      </c>
      <c r="AJ32" s="11">
        <v>41.97</v>
      </c>
      <c r="AK32" s="11">
        <v>40.880000000000003</v>
      </c>
      <c r="AL32" s="11">
        <v>39.51</v>
      </c>
      <c r="AM32" s="11">
        <v>38.17</v>
      </c>
      <c r="AO32" s="21">
        <f t="shared" si="0"/>
        <v>-4.4746698206189553E-2</v>
      </c>
      <c r="AP32" s="19">
        <f t="shared" si="1"/>
        <v>-16.029800000000023</v>
      </c>
      <c r="AQ32" s="19">
        <f t="shared" si="2"/>
        <v>-23.176919258821172</v>
      </c>
      <c r="AR32" s="20">
        <f t="shared" si="3"/>
        <v>7.1471192588211494</v>
      </c>
      <c r="AS32" s="21">
        <f t="shared" si="4"/>
        <v>2.2782258064516038E-2</v>
      </c>
      <c r="AT32" s="19">
        <f t="shared" si="5"/>
        <v>3.2982000000000653</v>
      </c>
      <c r="AU32" s="19">
        <f t="shared" si="6"/>
        <v>11.725116935483824</v>
      </c>
      <c r="AV32" s="20">
        <f t="shared" si="7"/>
        <v>-8.4269169354837583</v>
      </c>
      <c r="AW32" s="21">
        <f t="shared" si="8"/>
        <v>3.3979570564936473E-2</v>
      </c>
      <c r="AX32" s="19">
        <f t="shared" si="9"/>
        <v>20.421299999999974</v>
      </c>
      <c r="AY32" s="19">
        <f t="shared" si="10"/>
        <v>16.794018782572468</v>
      </c>
      <c r="AZ32" s="20">
        <f t="shared" si="11"/>
        <v>3.6272812174275053</v>
      </c>
      <c r="BA32" s="21">
        <f t="shared" si="12"/>
        <v>1.8687619452112877E-2</v>
      </c>
      <c r="BB32" s="19">
        <f t="shared" si="13"/>
        <v>12.996499999999969</v>
      </c>
      <c r="BC32" s="19">
        <f t="shared" si="14"/>
        <v>8.9932710978975958</v>
      </c>
      <c r="BD32" s="20">
        <f t="shared" si="15"/>
        <v>4.0032289021023733</v>
      </c>
      <c r="BE32" s="21">
        <f t="shared" si="16"/>
        <v>5.4883512544802927E-2</v>
      </c>
      <c r="BF32" s="19">
        <f t="shared" si="17"/>
        <v>28.825600000000009</v>
      </c>
      <c r="BG32" s="19">
        <f t="shared" si="18"/>
        <v>24.830212141577089</v>
      </c>
      <c r="BH32" s="20">
        <f t="shared" si="19"/>
        <v>3.9953878584229194</v>
      </c>
      <c r="BI32" s="21">
        <f t="shared" si="20"/>
        <v>-2.2396416573343809E-4</v>
      </c>
      <c r="BJ32" s="19">
        <f t="shared" si="21"/>
        <v>4.0207000000000335</v>
      </c>
      <c r="BK32" s="19">
        <f t="shared" si="22"/>
        <v>-0.10042461366179413</v>
      </c>
      <c r="BL32" s="20">
        <f t="shared" si="23"/>
        <v>4.121124613661828</v>
      </c>
      <c r="BM32" s="21">
        <f t="shared" si="24"/>
        <v>-9.0989791389259576E-3</v>
      </c>
      <c r="BN32" s="19">
        <f t="shared" si="25"/>
        <v>0.80529999999998836</v>
      </c>
      <c r="BO32" s="19">
        <f t="shared" si="26"/>
        <v>-4.0726175321793523</v>
      </c>
      <c r="BP32" s="20">
        <f t="shared" si="27"/>
        <v>4.8779175321793407</v>
      </c>
      <c r="BQ32" s="21">
        <f t="shared" si="28"/>
        <v>5.5516514406184228E-2</v>
      </c>
      <c r="BR32" s="19">
        <f t="shared" si="29"/>
        <v>26.96999999999997</v>
      </c>
      <c r="BS32" s="19">
        <f t="shared" si="30"/>
        <v>23.351389599437855</v>
      </c>
      <c r="BT32" s="20">
        <f t="shared" si="31"/>
        <v>3.6186104005621154</v>
      </c>
      <c r="BU32" s="21">
        <f t="shared" si="32"/>
        <v>-8.1319702602230814E-3</v>
      </c>
      <c r="BV32" s="19">
        <f t="shared" si="33"/>
        <v>8.1400000000030559E-2</v>
      </c>
      <c r="BW32" s="19">
        <f t="shared" si="34"/>
        <v>-3.4198122676580063</v>
      </c>
      <c r="BX32" s="20">
        <f t="shared" si="35"/>
        <v>3.5012122676580368</v>
      </c>
      <c r="BY32" s="21">
        <f t="shared" si="36"/>
        <v>2.5494400762449375E-2</v>
      </c>
      <c r="BZ32" s="19">
        <f t="shared" si="37"/>
        <v>14.033999999999992</v>
      </c>
      <c r="CA32" s="19">
        <f t="shared" si="38"/>
        <v>10.363606480819636</v>
      </c>
      <c r="CB32" s="20">
        <f t="shared" si="39"/>
        <v>3.6703935191803563</v>
      </c>
      <c r="CC32" s="21">
        <f t="shared" si="40"/>
        <v>2.6663405088062531E-2</v>
      </c>
      <c r="CD32" s="19">
        <f t="shared" si="41"/>
        <v>16.832699999999988</v>
      </c>
      <c r="CE32" s="19">
        <f t="shared" si="42"/>
        <v>10.389995719178048</v>
      </c>
      <c r="CF32" s="20">
        <f t="shared" si="43"/>
        <v>6.4427042808219408</v>
      </c>
      <c r="CG32" s="21">
        <f t="shared" si="44"/>
        <v>3.4674765882055293E-2</v>
      </c>
      <c r="CH32" s="19">
        <f t="shared" si="45"/>
        <v>28.866800000000012</v>
      </c>
      <c r="CI32" s="19">
        <f t="shared" si="46"/>
        <v>12.510853176411077</v>
      </c>
      <c r="CJ32" s="20">
        <f t="shared" si="47"/>
        <v>16.355946823588937</v>
      </c>
    </row>
    <row r="33" spans="1:88" x14ac:dyDescent="0.25">
      <c r="A33" s="7" t="s">
        <v>35</v>
      </c>
      <c r="B33" s="8">
        <v>20.191934127617898</v>
      </c>
      <c r="C33" s="9">
        <v>18</v>
      </c>
      <c r="D33" s="8">
        <v>9.8265518869892894</v>
      </c>
      <c r="E33" s="9">
        <v>18</v>
      </c>
      <c r="F33" s="8">
        <v>18.992122232612299</v>
      </c>
      <c r="G33" s="9">
        <v>14</v>
      </c>
      <c r="H33" s="10">
        <v>32.120199722000997</v>
      </c>
      <c r="I33" s="10">
        <v>29.725143085999999</v>
      </c>
      <c r="J33" s="10">
        <v>34.347495977999998</v>
      </c>
      <c r="K33" s="10">
        <v>31.729074411999999</v>
      </c>
      <c r="L33" s="10">
        <v>32.120199722000997</v>
      </c>
      <c r="M33" s="10">
        <v>33.451743229999998</v>
      </c>
      <c r="N33" s="10">
        <v>34.029680536000001</v>
      </c>
      <c r="O33" s="10">
        <v>33.240939771000001</v>
      </c>
      <c r="P33" s="10">
        <v>33.639325435000998</v>
      </c>
      <c r="Q33" s="10">
        <v>32.727435199997998</v>
      </c>
      <c r="R33" s="10">
        <v>32.918456933001004</v>
      </c>
      <c r="S33" s="10">
        <v>32.856605203001003</v>
      </c>
      <c r="T33" s="10">
        <v>31.400447799999998</v>
      </c>
      <c r="U33" s="10">
        <v>32.434633712001002</v>
      </c>
      <c r="V33" s="10">
        <v>32.193524253</v>
      </c>
      <c r="W33" s="10">
        <v>31.076537326</v>
      </c>
      <c r="X33" s="10">
        <v>29.725143085999999</v>
      </c>
      <c r="Y33" s="10">
        <v>28.701413781999999</v>
      </c>
      <c r="Z33" s="11">
        <v>16.182300000000001</v>
      </c>
      <c r="AA33" s="11">
        <v>16.752300000000002</v>
      </c>
      <c r="AB33" s="11">
        <v>16.791799999999999</v>
      </c>
      <c r="AC33" s="11">
        <v>16.244199999999999</v>
      </c>
      <c r="AD33" s="11">
        <v>16.246700000000001</v>
      </c>
      <c r="AE33" s="11">
        <v>15.699</v>
      </c>
      <c r="AF33" s="11">
        <v>15.7172</v>
      </c>
      <c r="AG33" s="11">
        <v>15.5486</v>
      </c>
      <c r="AH33" s="11">
        <v>14.6455</v>
      </c>
      <c r="AI33" s="11">
        <v>14.959199999999999</v>
      </c>
      <c r="AJ33" s="11">
        <v>14.674899999999999</v>
      </c>
      <c r="AK33" s="11">
        <v>14.0207</v>
      </c>
      <c r="AL33" s="11">
        <v>13.286099999999999</v>
      </c>
      <c r="AM33" s="11">
        <v>12.678599999999999</v>
      </c>
      <c r="AO33" s="18">
        <f t="shared" si="0"/>
        <v>-3.4025178632187833E-2</v>
      </c>
      <c r="AP33" s="19">
        <f t="shared" si="1"/>
        <v>-1.331543507999001</v>
      </c>
      <c r="AQ33" s="19">
        <f t="shared" si="2"/>
        <v>-1.13820153895883</v>
      </c>
      <c r="AR33" s="20">
        <f t="shared" si="3"/>
        <v>-0.19334196904017098</v>
      </c>
      <c r="AS33" s="18">
        <f t="shared" si="4"/>
        <v>-2.3523386414795772E-3</v>
      </c>
      <c r="AT33" s="19">
        <f t="shared" si="5"/>
        <v>-0.57793730600000259</v>
      </c>
      <c r="AU33" s="19">
        <f t="shared" si="6"/>
        <v>-8.0049332482038257E-2</v>
      </c>
      <c r="AV33" s="20">
        <f t="shared" si="7"/>
        <v>-0.49788797351796432</v>
      </c>
      <c r="AW33" s="18">
        <f t="shared" si="8"/>
        <v>3.3710493591558782E-2</v>
      </c>
      <c r="AX33" s="19">
        <f t="shared" si="9"/>
        <v>0.78874076500000001</v>
      </c>
      <c r="AY33" s="19">
        <f t="shared" si="10"/>
        <v>1.1205684871276871</v>
      </c>
      <c r="AZ33" s="20">
        <f t="shared" si="11"/>
        <v>-0.33182772212768707</v>
      </c>
      <c r="BA33" s="18">
        <f t="shared" si="12"/>
        <v>-1.5387740279572336E-4</v>
      </c>
      <c r="BB33" s="19">
        <f t="shared" si="13"/>
        <v>-0.39838566400099751</v>
      </c>
      <c r="BC33" s="19">
        <f t="shared" si="14"/>
        <v>-5.1763320297380701E-3</v>
      </c>
      <c r="BD33" s="20">
        <f t="shared" si="15"/>
        <v>-0.39320933197125946</v>
      </c>
      <c r="BE33" s="18">
        <f t="shared" si="16"/>
        <v>3.4887572456844436E-2</v>
      </c>
      <c r="BF33" s="19">
        <f t="shared" si="17"/>
        <v>0.91189023500299982</v>
      </c>
      <c r="BG33" s="19">
        <f t="shared" si="18"/>
        <v>1.1417807668666113</v>
      </c>
      <c r="BH33" s="20">
        <f t="shared" si="19"/>
        <v>-0.22989053186361152</v>
      </c>
      <c r="BI33" s="18">
        <f t="shared" si="20"/>
        <v>-1.1579670679255985E-3</v>
      </c>
      <c r="BJ33" s="19">
        <f t="shared" si="21"/>
        <v>-0.19102173300300507</v>
      </c>
      <c r="BK33" s="19">
        <f t="shared" si="22"/>
        <v>-3.8118489055342264E-2</v>
      </c>
      <c r="BL33" s="20">
        <f t="shared" si="23"/>
        <v>-0.1529032439476628</v>
      </c>
      <c r="BM33" s="18">
        <f t="shared" si="24"/>
        <v>1.0843419986365309E-2</v>
      </c>
      <c r="BN33" s="19">
        <f t="shared" si="25"/>
        <v>6.1851730000000771E-2</v>
      </c>
      <c r="BO33" s="19">
        <f t="shared" si="26"/>
        <v>0.35627796954233548</v>
      </c>
      <c r="BP33" s="20">
        <f t="shared" si="27"/>
        <v>-0.29442623954233471</v>
      </c>
      <c r="BQ33" s="18">
        <f t="shared" si="28"/>
        <v>6.166399235259979E-2</v>
      </c>
      <c r="BR33" s="19">
        <f t="shared" si="29"/>
        <v>1.4561574030010043</v>
      </c>
      <c r="BS33" s="19">
        <f t="shared" si="30"/>
        <v>1.9362769730074088</v>
      </c>
      <c r="BT33" s="20">
        <f t="shared" si="31"/>
        <v>-0.48011957000640448</v>
      </c>
      <c r="BU33" s="18">
        <f t="shared" si="32"/>
        <v>-2.0970372747205666E-2</v>
      </c>
      <c r="BV33" s="19">
        <f t="shared" si="33"/>
        <v>-1.0341859120010035</v>
      </c>
      <c r="BW33" s="19">
        <f t="shared" si="34"/>
        <v>-0.68016635885974397</v>
      </c>
      <c r="BX33" s="20">
        <f t="shared" si="35"/>
        <v>-0.35401955314125955</v>
      </c>
      <c r="BY33" s="18">
        <f t="shared" si="36"/>
        <v>1.9373215490395165E-2</v>
      </c>
      <c r="BZ33" s="19">
        <f t="shared" si="37"/>
        <v>0.24110945900100234</v>
      </c>
      <c r="CA33" s="19">
        <f t="shared" si="38"/>
        <v>0.62369208274863197</v>
      </c>
      <c r="CB33" s="20">
        <f t="shared" si="39"/>
        <v>-0.38258262374762964</v>
      </c>
      <c r="CC33" s="18">
        <f t="shared" si="40"/>
        <v>4.6659581903899197E-2</v>
      </c>
      <c r="CD33" s="19">
        <f t="shared" si="41"/>
        <v>1.1169869269999992</v>
      </c>
      <c r="CE33" s="19">
        <f t="shared" si="42"/>
        <v>1.4500182386520775</v>
      </c>
      <c r="CF33" s="20">
        <f t="shared" si="43"/>
        <v>-0.33303131165207822</v>
      </c>
      <c r="CG33" s="18">
        <f t="shared" si="44"/>
        <v>5.5290867899534128E-2</v>
      </c>
      <c r="CH33" s="19">
        <f t="shared" si="45"/>
        <v>1.3513942400000012</v>
      </c>
      <c r="CI33" s="19">
        <f t="shared" si="46"/>
        <v>1.6435289596627762</v>
      </c>
      <c r="CJ33" s="20">
        <f t="shared" si="47"/>
        <v>-0.29213471966277504</v>
      </c>
    </row>
    <row r="34" spans="1:88" x14ac:dyDescent="0.25">
      <c r="A34" s="7" t="s">
        <v>36</v>
      </c>
      <c r="B34" s="8">
        <v>12.213243121730001</v>
      </c>
      <c r="C34" s="9">
        <v>39</v>
      </c>
      <c r="D34" s="8">
        <v>7.7435380152348197</v>
      </c>
      <c r="E34" s="9">
        <v>24</v>
      </c>
      <c r="F34" s="8">
        <v>15.9816324352546</v>
      </c>
      <c r="G34" s="9">
        <v>28</v>
      </c>
      <c r="H34" s="10">
        <v>717.02300000000002</v>
      </c>
      <c r="I34" s="10">
        <v>552.13300000000004</v>
      </c>
      <c r="J34" s="10">
        <v>519.94640000000004</v>
      </c>
      <c r="K34" s="10">
        <v>376.81810000000002</v>
      </c>
      <c r="L34" s="10">
        <v>717.02300000000002</v>
      </c>
      <c r="M34" s="10">
        <v>742.32629999999995</v>
      </c>
      <c r="N34" s="10">
        <v>740.08119999999997</v>
      </c>
      <c r="O34" s="10">
        <v>720.7876</v>
      </c>
      <c r="P34" s="10">
        <v>715.20960000000002</v>
      </c>
      <c r="Q34" s="10">
        <v>670.43690000000004</v>
      </c>
      <c r="R34" s="10">
        <v>683.59320000000002</v>
      </c>
      <c r="S34" s="10">
        <v>679.62969999999996</v>
      </c>
      <c r="T34" s="10">
        <v>646.86</v>
      </c>
      <c r="U34" s="10">
        <v>650.95140000000004</v>
      </c>
      <c r="V34" s="10">
        <v>641.34780000000001</v>
      </c>
      <c r="W34" s="10">
        <v>611.89840000000004</v>
      </c>
      <c r="X34" s="10">
        <v>552.13300000000004</v>
      </c>
      <c r="Y34" s="10">
        <v>515.79899999999998</v>
      </c>
      <c r="Z34" s="11">
        <v>40.942999999999998</v>
      </c>
      <c r="AA34" s="11">
        <v>42.811999999999998</v>
      </c>
      <c r="AB34" s="11">
        <v>43.161000000000001</v>
      </c>
      <c r="AC34" s="11">
        <v>42.082000000000001</v>
      </c>
      <c r="AD34" s="11">
        <v>41.878</v>
      </c>
      <c r="AE34" s="11">
        <v>39.637999999999998</v>
      </c>
      <c r="AF34" s="11">
        <v>40.374000000000002</v>
      </c>
      <c r="AG34" s="11">
        <v>40.686999999999998</v>
      </c>
      <c r="AH34" s="11">
        <v>38.731000000000002</v>
      </c>
      <c r="AI34" s="11">
        <v>39.292000000000002</v>
      </c>
      <c r="AJ34" s="11">
        <v>39.027000000000001</v>
      </c>
      <c r="AK34" s="11">
        <v>37.481999999999999</v>
      </c>
      <c r="AL34" s="11">
        <v>36.003999999999998</v>
      </c>
      <c r="AM34" s="11">
        <v>34.348999999999997</v>
      </c>
      <c r="AO34" s="21">
        <f t="shared" si="0"/>
        <v>-4.3655984303466316E-2</v>
      </c>
      <c r="AP34" s="19">
        <f t="shared" si="1"/>
        <v>-25.303299999999922</v>
      </c>
      <c r="AQ34" s="19">
        <f t="shared" si="2"/>
        <v>-32.406985300850224</v>
      </c>
      <c r="AR34" s="20">
        <f t="shared" si="3"/>
        <v>7.1036853008503016</v>
      </c>
      <c r="AS34" s="21">
        <f t="shared" si="4"/>
        <v>-8.0860035680360449E-3</v>
      </c>
      <c r="AT34" s="19">
        <f t="shared" si="5"/>
        <v>2.2450999999999794</v>
      </c>
      <c r="AU34" s="19">
        <f t="shared" si="6"/>
        <v>-5.9842992238363975</v>
      </c>
      <c r="AV34" s="20">
        <f t="shared" si="7"/>
        <v>8.2293992238363778</v>
      </c>
      <c r="AW34" s="21">
        <f t="shared" si="8"/>
        <v>2.5640416330022352E-2</v>
      </c>
      <c r="AX34" s="19">
        <f t="shared" si="9"/>
        <v>19.293599999999969</v>
      </c>
      <c r="AY34" s="19">
        <f t="shared" si="10"/>
        <v>18.48129414951762</v>
      </c>
      <c r="AZ34" s="20">
        <f t="shared" si="11"/>
        <v>0.81230585048234971</v>
      </c>
      <c r="BA34" s="21">
        <f t="shared" si="12"/>
        <v>4.8712928029036873E-3</v>
      </c>
      <c r="BB34" s="19">
        <f t="shared" si="13"/>
        <v>5.5779999999999745</v>
      </c>
      <c r="BC34" s="19">
        <f t="shared" si="14"/>
        <v>3.4839953770476253</v>
      </c>
      <c r="BD34" s="20">
        <f t="shared" si="15"/>
        <v>2.0940046229523492</v>
      </c>
      <c r="BE34" s="21">
        <f t="shared" si="16"/>
        <v>5.6511428427266815E-2</v>
      </c>
      <c r="BF34" s="19">
        <f t="shared" si="17"/>
        <v>44.772699999999986</v>
      </c>
      <c r="BG34" s="19">
        <f t="shared" si="18"/>
        <v>37.887346889348642</v>
      </c>
      <c r="BH34" s="20">
        <f t="shared" si="19"/>
        <v>6.8853531106513444</v>
      </c>
      <c r="BI34" s="21">
        <f t="shared" si="20"/>
        <v>-1.8229553673156096E-2</v>
      </c>
      <c r="BJ34" s="19">
        <f t="shared" si="21"/>
        <v>-13.156299999999987</v>
      </c>
      <c r="BK34" s="19">
        <f t="shared" si="22"/>
        <v>-12.461598930004531</v>
      </c>
      <c r="BL34" s="20">
        <f t="shared" si="23"/>
        <v>-0.69470106999545678</v>
      </c>
      <c r="BM34" s="21">
        <f t="shared" si="24"/>
        <v>-7.6928748740382755E-3</v>
      </c>
      <c r="BN34" s="19">
        <f t="shared" si="25"/>
        <v>3.9635000000000673</v>
      </c>
      <c r="BO34" s="19">
        <f t="shared" si="26"/>
        <v>-5.228306242780171</v>
      </c>
      <c r="BP34" s="20">
        <f t="shared" si="27"/>
        <v>9.1918062427802383</v>
      </c>
      <c r="BQ34" s="21">
        <f t="shared" si="28"/>
        <v>5.0502181714905267E-2</v>
      </c>
      <c r="BR34" s="19">
        <f t="shared" si="29"/>
        <v>32.769699999999943</v>
      </c>
      <c r="BS34" s="19">
        <f t="shared" si="30"/>
        <v>32.667841264103622</v>
      </c>
      <c r="BT34" s="20">
        <f t="shared" si="31"/>
        <v>0.10185873589632166</v>
      </c>
      <c r="BU34" s="21">
        <f t="shared" si="32"/>
        <v>-1.4277715565509516E-2</v>
      </c>
      <c r="BV34" s="19">
        <f t="shared" si="33"/>
        <v>-4.0914000000000215</v>
      </c>
      <c r="BW34" s="19">
        <f t="shared" si="34"/>
        <v>-9.2940989361702115</v>
      </c>
      <c r="BX34" s="20">
        <f t="shared" si="35"/>
        <v>5.2026989361701901</v>
      </c>
      <c r="BY34" s="21">
        <f t="shared" si="36"/>
        <v>6.7901709073205875E-3</v>
      </c>
      <c r="BZ34" s="19">
        <f t="shared" si="37"/>
        <v>9.6036000000000286</v>
      </c>
      <c r="CA34" s="19">
        <f t="shared" si="38"/>
        <v>4.3548611730340623</v>
      </c>
      <c r="CB34" s="20">
        <f t="shared" si="39"/>
        <v>5.2487388269659663</v>
      </c>
      <c r="CC34" s="21">
        <f t="shared" si="40"/>
        <v>4.1219785497038627E-2</v>
      </c>
      <c r="CD34" s="19">
        <f t="shared" si="41"/>
        <v>29.449399999999969</v>
      </c>
      <c r="CE34" s="19">
        <f t="shared" si="42"/>
        <v>25.222320793981144</v>
      </c>
      <c r="CF34" s="20">
        <f t="shared" si="43"/>
        <v>4.2270792060188249</v>
      </c>
      <c r="CG34" s="21">
        <f t="shared" si="44"/>
        <v>4.1050994333962941E-2</v>
      </c>
      <c r="CH34" s="19">
        <f t="shared" si="45"/>
        <v>59.7654</v>
      </c>
      <c r="CI34" s="19">
        <f t="shared" si="46"/>
        <v>22.665608654593964</v>
      </c>
      <c r="CJ34" s="20">
        <f t="shared" si="47"/>
        <v>37.099791345406032</v>
      </c>
    </row>
    <row r="35" spans="1:88" x14ac:dyDescent="0.25">
      <c r="A35" s="7" t="s">
        <v>37</v>
      </c>
      <c r="B35" s="8">
        <v>23.525327663872499</v>
      </c>
      <c r="C35" s="9">
        <v>11</v>
      </c>
      <c r="D35" s="8">
        <v>12.7314602740787</v>
      </c>
      <c r="E35" s="9">
        <v>5</v>
      </c>
      <c r="F35" s="8">
        <v>19.123673879177399</v>
      </c>
      <c r="G35" s="9">
        <v>13</v>
      </c>
      <c r="H35" s="10">
        <v>2988.5724</v>
      </c>
      <c r="I35" s="10">
        <v>1973.0125</v>
      </c>
      <c r="J35" s="10">
        <v>1652.1515999999999</v>
      </c>
      <c r="K35" s="10">
        <v>1116.6214</v>
      </c>
      <c r="L35" s="10">
        <v>2988.5724</v>
      </c>
      <c r="M35" s="10">
        <v>3032.6064000000001</v>
      </c>
      <c r="N35" s="10">
        <v>2926.9690000000001</v>
      </c>
      <c r="O35" s="10">
        <v>2762.3788</v>
      </c>
      <c r="P35" s="10">
        <v>2730.3858</v>
      </c>
      <c r="Q35" s="10">
        <v>2547.9798999999998</v>
      </c>
      <c r="R35" s="10">
        <v>2488.5018</v>
      </c>
      <c r="S35" s="10">
        <v>2428.4877999999999</v>
      </c>
      <c r="T35" s="10">
        <v>2293.4094</v>
      </c>
      <c r="U35" s="10">
        <v>2257.0372000000002</v>
      </c>
      <c r="V35" s="10">
        <v>2202.0502000000001</v>
      </c>
      <c r="W35" s="10">
        <v>2093.0356716269998</v>
      </c>
      <c r="X35" s="10">
        <v>1973.0125</v>
      </c>
      <c r="Y35" s="10">
        <v>1870.1940999999999</v>
      </c>
      <c r="Z35" s="11">
        <v>56.139000000000003</v>
      </c>
      <c r="AA35" s="11">
        <v>58.337000000000003</v>
      </c>
      <c r="AB35" s="11">
        <v>57.534999999999997</v>
      </c>
      <c r="AC35" s="11">
        <v>55.341000000000001</v>
      </c>
      <c r="AD35" s="11">
        <v>55.256999999999998</v>
      </c>
      <c r="AE35" s="11">
        <v>52.442</v>
      </c>
      <c r="AF35" s="11">
        <v>52.502000000000002</v>
      </c>
      <c r="AG35" s="11">
        <v>52.247</v>
      </c>
      <c r="AH35" s="11">
        <v>50.023000000000003</v>
      </c>
      <c r="AI35" s="11">
        <v>49.780999999999999</v>
      </c>
      <c r="AJ35" s="11">
        <v>49.048999999999999</v>
      </c>
      <c r="AK35" s="11">
        <v>46.636000000000003</v>
      </c>
      <c r="AL35" s="11">
        <v>44.646999999999998</v>
      </c>
      <c r="AM35" s="11">
        <v>42.697000000000003</v>
      </c>
      <c r="AO35" s="18">
        <f t="shared" si="0"/>
        <v>-3.7677631691722238E-2</v>
      </c>
      <c r="AP35" s="19">
        <f t="shared" si="1"/>
        <v>-44.034000000000106</v>
      </c>
      <c r="AQ35" s="19">
        <f t="shared" si="2"/>
        <v>-114.26142700515969</v>
      </c>
      <c r="AR35" s="20">
        <f t="shared" si="3"/>
        <v>70.227427005159583</v>
      </c>
      <c r="AS35" s="18">
        <f t="shared" si="4"/>
        <v>1.3939341270531098E-2</v>
      </c>
      <c r="AT35" s="19">
        <f t="shared" si="5"/>
        <v>105.63740000000007</v>
      </c>
      <c r="AU35" s="19">
        <f t="shared" si="6"/>
        <v>40.800019779265142</v>
      </c>
      <c r="AV35" s="20">
        <f t="shared" si="7"/>
        <v>64.837380220734929</v>
      </c>
      <c r="AW35" s="18">
        <f t="shared" si="8"/>
        <v>3.9645109412551192E-2</v>
      </c>
      <c r="AX35" s="19">
        <f t="shared" si="9"/>
        <v>164.5902000000001</v>
      </c>
      <c r="AY35" s="19">
        <f t="shared" si="10"/>
        <v>109.51480976491186</v>
      </c>
      <c r="AZ35" s="20">
        <f t="shared" si="11"/>
        <v>55.075390235088236</v>
      </c>
      <c r="BA35" s="18">
        <f t="shared" si="12"/>
        <v>1.5201693903035486E-3</v>
      </c>
      <c r="BB35" s="19">
        <f t="shared" si="13"/>
        <v>31.992999999999938</v>
      </c>
      <c r="BC35" s="19">
        <f t="shared" si="14"/>
        <v>4.1506489168794669</v>
      </c>
      <c r="BD35" s="20">
        <f t="shared" si="15"/>
        <v>27.842351083120469</v>
      </c>
      <c r="BE35" s="18">
        <f t="shared" si="16"/>
        <v>5.3678349414591313E-2</v>
      </c>
      <c r="BF35" s="19">
        <f t="shared" si="17"/>
        <v>182.4059000000002</v>
      </c>
      <c r="BG35" s="19">
        <f t="shared" si="18"/>
        <v>136.77135537355542</v>
      </c>
      <c r="BH35" s="20">
        <f t="shared" si="19"/>
        <v>45.634544626444779</v>
      </c>
      <c r="BI35" s="18">
        <f t="shared" si="20"/>
        <v>-1.1428136071007251E-3</v>
      </c>
      <c r="BJ35" s="19">
        <f t="shared" si="21"/>
        <v>59.478099999999813</v>
      </c>
      <c r="BK35" s="19">
        <f t="shared" si="22"/>
        <v>-2.8438937183346469</v>
      </c>
      <c r="BL35" s="20">
        <f t="shared" si="23"/>
        <v>62.321993718334461</v>
      </c>
      <c r="BM35" s="18">
        <f t="shared" si="24"/>
        <v>4.880663004574474E-3</v>
      </c>
      <c r="BN35" s="19">
        <f t="shared" si="25"/>
        <v>60.014000000000124</v>
      </c>
      <c r="BO35" s="19">
        <f t="shared" si="26"/>
        <v>11.852630562520453</v>
      </c>
      <c r="BP35" s="20">
        <f t="shared" si="27"/>
        <v>48.161369437479671</v>
      </c>
      <c r="BQ35" s="18">
        <f t="shared" si="28"/>
        <v>4.4459548607640419E-2</v>
      </c>
      <c r="BR35" s="19">
        <f t="shared" si="29"/>
        <v>135.07839999999987</v>
      </c>
      <c r="BS35" s="19">
        <f t="shared" si="30"/>
        <v>101.96394669651944</v>
      </c>
      <c r="BT35" s="20">
        <f t="shared" si="31"/>
        <v>33.114453303480431</v>
      </c>
      <c r="BU35" s="18">
        <f t="shared" si="32"/>
        <v>4.8612924609791773E-3</v>
      </c>
      <c r="BV35" s="19">
        <f t="shared" si="33"/>
        <v>36.372199999999793</v>
      </c>
      <c r="BW35" s="19">
        <f t="shared" si="34"/>
        <v>10.972117924509552</v>
      </c>
      <c r="BX35" s="20">
        <f t="shared" si="35"/>
        <v>25.400082075490239</v>
      </c>
      <c r="BY35" s="18">
        <f t="shared" si="36"/>
        <v>1.4923851658545522E-2</v>
      </c>
      <c r="BZ35" s="19">
        <f t="shared" si="37"/>
        <v>54.98700000000008</v>
      </c>
      <c r="CA35" s="19">
        <f t="shared" si="38"/>
        <v>32.863070529470498</v>
      </c>
      <c r="CB35" s="20">
        <f t="shared" si="39"/>
        <v>22.123929470529582</v>
      </c>
      <c r="CC35" s="18">
        <f t="shared" si="40"/>
        <v>5.1741144180461371E-2</v>
      </c>
      <c r="CD35" s="19">
        <f t="shared" si="41"/>
        <v>109.0145283730003</v>
      </c>
      <c r="CE35" s="19">
        <f t="shared" si="42"/>
        <v>108.29606046050139</v>
      </c>
      <c r="CF35" s="20">
        <f t="shared" si="43"/>
        <v>0.71846791249890885</v>
      </c>
      <c r="CG35" s="18">
        <f t="shared" si="44"/>
        <v>4.4549465809572968E-2</v>
      </c>
      <c r="CH35" s="19">
        <f t="shared" si="45"/>
        <v>120.02317162699978</v>
      </c>
      <c r="CI35" s="19">
        <f t="shared" si="46"/>
        <v>87.896652910610086</v>
      </c>
      <c r="CJ35" s="20">
        <f t="shared" si="47"/>
        <v>32.126518716389697</v>
      </c>
    </row>
    <row r="36" spans="1:88" x14ac:dyDescent="0.25">
      <c r="A36" s="7" t="s">
        <v>38</v>
      </c>
      <c r="B36" s="8">
        <v>20.312257702430301</v>
      </c>
      <c r="C36" s="9">
        <v>17</v>
      </c>
      <c r="D36" s="8">
        <v>14.270967526765901</v>
      </c>
      <c r="E36" s="9">
        <v>3</v>
      </c>
      <c r="F36" s="8">
        <v>20.3533791801745</v>
      </c>
      <c r="G36" s="9">
        <v>8</v>
      </c>
      <c r="H36" s="10">
        <v>30.283200000000001</v>
      </c>
      <c r="I36" s="10">
        <v>28.580500000000001</v>
      </c>
      <c r="J36" s="10">
        <v>31.233599999999999</v>
      </c>
      <c r="K36" s="10">
        <v>27.046900000000001</v>
      </c>
      <c r="L36" s="10">
        <v>30.283200000000001</v>
      </c>
      <c r="M36" s="10">
        <v>31.618600000000001</v>
      </c>
      <c r="N36" s="10">
        <v>32.271099999999997</v>
      </c>
      <c r="O36" s="10">
        <v>31.103000000000002</v>
      </c>
      <c r="P36" s="10">
        <v>31.241900000000001</v>
      </c>
      <c r="Q36" s="10">
        <v>29.9559</v>
      </c>
      <c r="R36" s="10">
        <v>30.494</v>
      </c>
      <c r="S36" s="10">
        <v>31.168199999999999</v>
      </c>
      <c r="T36" s="10">
        <v>30.613700000000001</v>
      </c>
      <c r="U36" s="10">
        <v>30.989799999999999</v>
      </c>
      <c r="V36" s="10">
        <v>30.7059</v>
      </c>
      <c r="W36" s="10">
        <v>29.625185434999999</v>
      </c>
      <c r="X36" s="10">
        <v>28.580500000000001</v>
      </c>
      <c r="Y36" s="10">
        <v>28.098600000000001</v>
      </c>
      <c r="Z36" s="11">
        <v>38.200000000000003</v>
      </c>
      <c r="AA36" s="11">
        <v>39.56</v>
      </c>
      <c r="AB36" s="11">
        <v>39.729999999999997</v>
      </c>
      <c r="AC36" s="11">
        <v>37.799999999999997</v>
      </c>
      <c r="AD36" s="11">
        <v>37.6</v>
      </c>
      <c r="AE36" s="11">
        <v>35.65</v>
      </c>
      <c r="AF36" s="11">
        <v>35.909999999999997</v>
      </c>
      <c r="AG36" s="11">
        <v>36.36</v>
      </c>
      <c r="AH36" s="11">
        <v>35.17</v>
      </c>
      <c r="AI36" s="11">
        <v>34.97</v>
      </c>
      <c r="AJ36" s="11">
        <v>34.11</v>
      </c>
      <c r="AK36" s="11">
        <v>32.630000000000003</v>
      </c>
      <c r="AL36" s="11">
        <v>31.15</v>
      </c>
      <c r="AM36" s="11">
        <v>30.23</v>
      </c>
      <c r="AO36" s="21">
        <f t="shared" si="0"/>
        <v>-3.437815975733062E-2</v>
      </c>
      <c r="AP36" s="19">
        <f t="shared" si="1"/>
        <v>-1.3353999999999999</v>
      </c>
      <c r="AQ36" s="19">
        <f t="shared" si="2"/>
        <v>-1.0869892821031339</v>
      </c>
      <c r="AR36" s="20">
        <f t="shared" si="3"/>
        <v>-0.24841071789686597</v>
      </c>
      <c r="AS36" s="21">
        <f t="shared" si="4"/>
        <v>-4.2788824565817927E-3</v>
      </c>
      <c r="AT36" s="19">
        <f t="shared" si="5"/>
        <v>-0.65249999999999631</v>
      </c>
      <c r="AU36" s="19">
        <f t="shared" si="6"/>
        <v>-0.13808424364459668</v>
      </c>
      <c r="AV36" s="20">
        <f t="shared" si="7"/>
        <v>-0.5144157563553996</v>
      </c>
      <c r="AW36" s="21">
        <f t="shared" si="8"/>
        <v>5.1058201058201053E-2</v>
      </c>
      <c r="AX36" s="19">
        <f t="shared" si="9"/>
        <v>1.1680999999999955</v>
      </c>
      <c r="AY36" s="19">
        <f t="shared" si="10"/>
        <v>1.5880632275132274</v>
      </c>
      <c r="AZ36" s="20">
        <f t="shared" si="11"/>
        <v>-0.4199632275132319</v>
      </c>
      <c r="BA36" s="21">
        <f t="shared" si="12"/>
        <v>5.319148936170099E-3</v>
      </c>
      <c r="BB36" s="19">
        <f t="shared" si="13"/>
        <v>-0.13889999999999958</v>
      </c>
      <c r="BC36" s="19">
        <f t="shared" si="14"/>
        <v>0.16618031914893261</v>
      </c>
      <c r="BD36" s="20">
        <f t="shared" si="15"/>
        <v>-0.30508031914893219</v>
      </c>
      <c r="BE36" s="21">
        <f t="shared" si="16"/>
        <v>5.4698457223001484E-2</v>
      </c>
      <c r="BF36" s="19">
        <f t="shared" si="17"/>
        <v>1.2860000000000014</v>
      </c>
      <c r="BG36" s="19">
        <f t="shared" si="18"/>
        <v>1.6385415147265101</v>
      </c>
      <c r="BH36" s="20">
        <f t="shared" si="19"/>
        <v>-0.35254151472650874</v>
      </c>
      <c r="BI36" s="21">
        <f t="shared" si="20"/>
        <v>-7.240323029796659E-3</v>
      </c>
      <c r="BJ36" s="19">
        <f t="shared" si="21"/>
        <v>-0.53810000000000002</v>
      </c>
      <c r="BK36" s="19">
        <f t="shared" si="22"/>
        <v>-0.22078641047061931</v>
      </c>
      <c r="BL36" s="20">
        <f t="shared" si="23"/>
        <v>-0.31731358952938071</v>
      </c>
      <c r="BM36" s="21">
        <f t="shared" si="24"/>
        <v>-1.2376237623762455E-2</v>
      </c>
      <c r="BN36" s="19">
        <f t="shared" si="25"/>
        <v>-0.67419999999999902</v>
      </c>
      <c r="BO36" s="19">
        <f t="shared" si="26"/>
        <v>-0.38574504950495292</v>
      </c>
      <c r="BP36" s="20">
        <f t="shared" si="27"/>
        <v>-0.2884549504950461</v>
      </c>
      <c r="BQ36" s="21">
        <f t="shared" si="28"/>
        <v>3.3835655388114803E-2</v>
      </c>
      <c r="BR36" s="19">
        <f t="shared" si="29"/>
        <v>0.55449999999999733</v>
      </c>
      <c r="BS36" s="19">
        <f t="shared" si="30"/>
        <v>1.0358346033551302</v>
      </c>
      <c r="BT36" s="20">
        <f t="shared" si="31"/>
        <v>-0.4813346033551329</v>
      </c>
      <c r="BU36" s="21">
        <f t="shared" si="32"/>
        <v>5.7191878753217861E-3</v>
      </c>
      <c r="BV36" s="19">
        <f t="shared" si="33"/>
        <v>-0.37609999999999744</v>
      </c>
      <c r="BW36" s="19">
        <f t="shared" si="34"/>
        <v>0.17723648841864709</v>
      </c>
      <c r="BX36" s="20">
        <f t="shared" si="35"/>
        <v>-0.55333648841864447</v>
      </c>
      <c r="BY36" s="21">
        <f t="shared" si="36"/>
        <v>2.5212547639988259E-2</v>
      </c>
      <c r="BZ36" s="19">
        <f t="shared" si="37"/>
        <v>0.28389999999999915</v>
      </c>
      <c r="CA36" s="19">
        <f t="shared" si="38"/>
        <v>0.77417396657871551</v>
      </c>
      <c r="CB36" s="20">
        <f t="shared" si="39"/>
        <v>-0.49027396657871636</v>
      </c>
      <c r="CC36" s="21">
        <f t="shared" si="40"/>
        <v>4.5357033404842068E-2</v>
      </c>
      <c r="CD36" s="19">
        <f t="shared" si="41"/>
        <v>1.080714565000001</v>
      </c>
      <c r="CE36" s="19">
        <f t="shared" si="42"/>
        <v>1.3437105253999355</v>
      </c>
      <c r="CF36" s="20">
        <f t="shared" si="43"/>
        <v>-0.26299596039993456</v>
      </c>
      <c r="CG36" s="21">
        <f t="shared" si="44"/>
        <v>4.7512038523274611E-2</v>
      </c>
      <c r="CH36" s="19">
        <f t="shared" si="45"/>
        <v>1.0446854349999981</v>
      </c>
      <c r="CI36" s="19">
        <f t="shared" si="46"/>
        <v>1.3579178170144501</v>
      </c>
      <c r="CJ36" s="20">
        <f t="shared" si="47"/>
        <v>-0.31323238201445203</v>
      </c>
    </row>
    <row r="37" spans="1:88" x14ac:dyDescent="0.25">
      <c r="A37" s="7" t="s">
        <v>39</v>
      </c>
      <c r="B37" s="8">
        <v>20.506191221460401</v>
      </c>
      <c r="C37" s="9">
        <v>16</v>
      </c>
      <c r="D37" s="8">
        <v>6.5745982686878</v>
      </c>
      <c r="E37" s="9">
        <v>31</v>
      </c>
      <c r="F37" s="8">
        <v>16.309024503171798</v>
      </c>
      <c r="G37" s="9">
        <v>26</v>
      </c>
      <c r="H37" s="10">
        <v>158.08099999999999</v>
      </c>
      <c r="I37" s="10">
        <v>82.837900000000005</v>
      </c>
      <c r="J37" s="10">
        <v>46.887300000000003</v>
      </c>
      <c r="K37" s="10">
        <v>30.351099999999999</v>
      </c>
      <c r="L37" s="10">
        <v>158.08099999999999</v>
      </c>
      <c r="M37" s="10">
        <v>155.10980000000001</v>
      </c>
      <c r="N37" s="10">
        <v>150.1688</v>
      </c>
      <c r="O37" s="10">
        <v>137.5309</v>
      </c>
      <c r="P37" s="10">
        <v>133.22399999999999</v>
      </c>
      <c r="Q37" s="10">
        <v>123.7925</v>
      </c>
      <c r="R37" s="10">
        <v>121.31570000000001</v>
      </c>
      <c r="S37" s="10">
        <v>116.2226</v>
      </c>
      <c r="T37" s="10">
        <v>107.3781</v>
      </c>
      <c r="U37" s="10">
        <v>105.3724</v>
      </c>
      <c r="V37" s="10">
        <v>101.699</v>
      </c>
      <c r="W37" s="10">
        <v>96.455699999999993</v>
      </c>
      <c r="X37" s="10">
        <v>82.837900000000005</v>
      </c>
      <c r="Y37" s="10">
        <v>77.336799999999997</v>
      </c>
      <c r="Z37" s="11">
        <v>64.754300000000001</v>
      </c>
      <c r="AA37" s="11">
        <v>65.666899999999998</v>
      </c>
      <c r="AB37" s="11">
        <v>65.980199999999996</v>
      </c>
      <c r="AC37" s="11">
        <v>62.625100000000003</v>
      </c>
      <c r="AD37" s="11">
        <v>62.049500000000002</v>
      </c>
      <c r="AE37" s="11">
        <v>58.623100000000001</v>
      </c>
      <c r="AF37" s="11">
        <v>59.357100000000003</v>
      </c>
      <c r="AG37" s="11">
        <v>59.9923</v>
      </c>
      <c r="AH37" s="11">
        <v>57.180399999999999</v>
      </c>
      <c r="AI37" s="11">
        <v>57.447899999999997</v>
      </c>
      <c r="AJ37" s="11">
        <v>55.979399999999998</v>
      </c>
      <c r="AK37" s="11">
        <v>54.353200000000001</v>
      </c>
      <c r="AL37" s="11">
        <v>52.466799999999999</v>
      </c>
      <c r="AM37" s="11">
        <v>51.028100000000002</v>
      </c>
      <c r="AO37" s="18">
        <f t="shared" si="0"/>
        <v>-1.3897412547265025E-2</v>
      </c>
      <c r="AP37" s="19">
        <f t="shared" si="1"/>
        <v>2.9711999999999819</v>
      </c>
      <c r="AQ37" s="19">
        <f t="shared" si="2"/>
        <v>-2.1556248807237686</v>
      </c>
      <c r="AR37" s="20">
        <f t="shared" si="3"/>
        <v>5.1268248807237509</v>
      </c>
      <c r="AS37" s="18">
        <f t="shared" si="4"/>
        <v>-4.7483942152342388E-3</v>
      </c>
      <c r="AT37" s="19">
        <f t="shared" si="5"/>
        <v>4.9410000000000025</v>
      </c>
      <c r="AU37" s="19">
        <f t="shared" si="6"/>
        <v>-0.7130606612286674</v>
      </c>
      <c r="AV37" s="20">
        <f t="shared" si="7"/>
        <v>5.6540606612286695</v>
      </c>
      <c r="AW37" s="18">
        <f t="shared" si="8"/>
        <v>5.3574365549915175E-2</v>
      </c>
      <c r="AX37" s="19">
        <f t="shared" si="9"/>
        <v>12.637900000000002</v>
      </c>
      <c r="AY37" s="19">
        <f t="shared" si="10"/>
        <v>7.3681307110088294</v>
      </c>
      <c r="AZ37" s="20">
        <f t="shared" si="11"/>
        <v>5.2697692889911725</v>
      </c>
      <c r="BA37" s="18">
        <f t="shared" si="12"/>
        <v>9.2764647579755104E-3</v>
      </c>
      <c r="BB37" s="19">
        <f t="shared" si="13"/>
        <v>4.3069000000000131</v>
      </c>
      <c r="BC37" s="19">
        <f t="shared" si="14"/>
        <v>1.2358477409165294</v>
      </c>
      <c r="BD37" s="20">
        <f t="shared" si="15"/>
        <v>3.0710522590834834</v>
      </c>
      <c r="BE37" s="18">
        <f t="shared" si="16"/>
        <v>5.8447949699009454E-2</v>
      </c>
      <c r="BF37" s="19">
        <f t="shared" si="17"/>
        <v>9.4314999999999856</v>
      </c>
      <c r="BG37" s="19">
        <f t="shared" si="18"/>
        <v>7.2354178131146281</v>
      </c>
      <c r="BH37" s="20">
        <f t="shared" si="19"/>
        <v>2.1960821868853575</v>
      </c>
      <c r="BI37" s="18">
        <f t="shared" si="20"/>
        <v>-1.2365833236462053E-2</v>
      </c>
      <c r="BJ37" s="19">
        <f t="shared" si="21"/>
        <v>2.4767999999999972</v>
      </c>
      <c r="BK37" s="19">
        <f t="shared" si="22"/>
        <v>-1.5001697151646596</v>
      </c>
      <c r="BL37" s="20">
        <f t="shared" si="23"/>
        <v>3.9769697151646568</v>
      </c>
      <c r="BM37" s="18">
        <f t="shared" si="24"/>
        <v>-1.0588025463267745E-2</v>
      </c>
      <c r="BN37" s="19">
        <f t="shared" si="25"/>
        <v>5.0931000000000068</v>
      </c>
      <c r="BO37" s="19">
        <f t="shared" si="26"/>
        <v>-1.2305678482071818</v>
      </c>
      <c r="BP37" s="20">
        <f t="shared" si="27"/>
        <v>6.3236678482071884</v>
      </c>
      <c r="BQ37" s="18">
        <f t="shared" si="28"/>
        <v>4.9175941406495956E-2</v>
      </c>
      <c r="BR37" s="19">
        <f t="shared" si="29"/>
        <v>8.8444999999999965</v>
      </c>
      <c r="BS37" s="19">
        <f t="shared" si="30"/>
        <v>5.2804191539408638</v>
      </c>
      <c r="BT37" s="20">
        <f t="shared" si="31"/>
        <v>3.5640808460591327</v>
      </c>
      <c r="BU37" s="18">
        <f t="shared" si="32"/>
        <v>-4.656393010014262E-3</v>
      </c>
      <c r="BV37" s="19">
        <f t="shared" si="33"/>
        <v>2.0057000000000045</v>
      </c>
      <c r="BW37" s="19">
        <f t="shared" si="34"/>
        <v>-0.49065530680842684</v>
      </c>
      <c r="BX37" s="20">
        <f t="shared" si="35"/>
        <v>2.4963553068084314</v>
      </c>
      <c r="BY37" s="18">
        <f t="shared" si="36"/>
        <v>2.6232864232199681E-2</v>
      </c>
      <c r="BZ37" s="19">
        <f t="shared" si="37"/>
        <v>3.6734000000000009</v>
      </c>
      <c r="CA37" s="19">
        <f t="shared" si="38"/>
        <v>2.6678560595504752</v>
      </c>
      <c r="CB37" s="20">
        <f t="shared" si="39"/>
        <v>1.0055439404495257</v>
      </c>
      <c r="CC37" s="18">
        <f t="shared" si="40"/>
        <v>2.9919121597256411E-2</v>
      </c>
      <c r="CD37" s="19">
        <f t="shared" si="41"/>
        <v>5.243300000000005</v>
      </c>
      <c r="CE37" s="19">
        <f t="shared" si="42"/>
        <v>2.8858698170484849</v>
      </c>
      <c r="CF37" s="20">
        <f t="shared" si="43"/>
        <v>2.3574301829515201</v>
      </c>
      <c r="CG37" s="18">
        <f t="shared" si="44"/>
        <v>3.595416530072354E-2</v>
      </c>
      <c r="CH37" s="19">
        <f t="shared" si="45"/>
        <v>13.617799999999988</v>
      </c>
      <c r="CI37" s="19">
        <f t="shared" si="46"/>
        <v>2.9783675497648066</v>
      </c>
      <c r="CJ37" s="20">
        <f t="shared" si="47"/>
        <v>10.639432450235182</v>
      </c>
    </row>
    <row r="38" spans="1:88" x14ac:dyDescent="0.25">
      <c r="A38" s="7" t="s">
        <v>40</v>
      </c>
      <c r="B38" s="8">
        <v>8.0287583586128495</v>
      </c>
      <c r="C38" s="9">
        <v>42</v>
      </c>
      <c r="D38" s="8" t="s">
        <v>15</v>
      </c>
      <c r="E38" s="9" t="s">
        <v>15</v>
      </c>
      <c r="F38" s="8" t="s">
        <v>15</v>
      </c>
      <c r="G38" s="9" t="s">
        <v>15</v>
      </c>
      <c r="H38" s="10">
        <v>277.55270000000002</v>
      </c>
      <c r="I38" s="10">
        <v>163.35990000000001</v>
      </c>
      <c r="J38" s="10" t="s">
        <v>15</v>
      </c>
      <c r="K38" s="10" t="s">
        <v>15</v>
      </c>
      <c r="L38" s="10">
        <v>277.55270000000002</v>
      </c>
      <c r="M38" s="10">
        <v>280.32190000000003</v>
      </c>
      <c r="N38" s="10">
        <v>276.59140000000002</v>
      </c>
      <c r="O38" s="10">
        <v>260.72890000000001</v>
      </c>
      <c r="P38" s="10">
        <v>250.8185</v>
      </c>
      <c r="Q38" s="10">
        <v>236.059</v>
      </c>
      <c r="R38" s="10">
        <v>230.05600000000001</v>
      </c>
      <c r="S38" s="10">
        <v>225.18620000000001</v>
      </c>
      <c r="T38" s="10">
        <v>212.11750000000001</v>
      </c>
      <c r="U38" s="10">
        <v>206.44479999999999</v>
      </c>
      <c r="V38" s="10">
        <v>197.00190000000001</v>
      </c>
      <c r="W38" s="10">
        <v>187.11070000000001</v>
      </c>
      <c r="X38" s="10">
        <v>163.35990000000001</v>
      </c>
      <c r="Y38" s="10">
        <v>152.14689999999999</v>
      </c>
      <c r="Z38" s="11">
        <v>11.882300000000001</v>
      </c>
      <c r="AA38" s="11">
        <v>12.337</v>
      </c>
      <c r="AB38" s="11">
        <v>12.577400000000001</v>
      </c>
      <c r="AC38" s="11">
        <v>12.254200000000001</v>
      </c>
      <c r="AD38" s="11">
        <v>12.050800000000001</v>
      </c>
      <c r="AE38" s="11">
        <v>11.6471</v>
      </c>
      <c r="AF38" s="11">
        <v>11.702299999999999</v>
      </c>
      <c r="AG38" s="11">
        <v>11.801</v>
      </c>
      <c r="AH38" s="11">
        <v>11.395</v>
      </c>
      <c r="AI38" s="11">
        <v>11.393700000000001</v>
      </c>
      <c r="AJ38" s="11">
        <v>11.1952</v>
      </c>
      <c r="AK38" s="11">
        <v>11.016400000000001</v>
      </c>
      <c r="AL38" s="11">
        <v>10.7003</v>
      </c>
      <c r="AM38" s="11">
        <v>10.416</v>
      </c>
      <c r="AO38" s="21">
        <f t="shared" si="0"/>
        <v>-3.6856610196968391E-2</v>
      </c>
      <c r="AP38" s="19">
        <f t="shared" si="1"/>
        <v>-2.7692000000000121</v>
      </c>
      <c r="AQ38" s="19">
        <f t="shared" si="2"/>
        <v>-10.331714997973554</v>
      </c>
      <c r="AR38" s="20">
        <f t="shared" si="3"/>
        <v>7.5625149979735422</v>
      </c>
      <c r="AS38" s="21">
        <f t="shared" si="4"/>
        <v>-1.9113648289789707E-2</v>
      </c>
      <c r="AT38" s="19">
        <f t="shared" si="5"/>
        <v>3.7305000000000064</v>
      </c>
      <c r="AU38" s="19">
        <f t="shared" si="6"/>
        <v>-5.2866707395805408</v>
      </c>
      <c r="AV38" s="20">
        <f t="shared" si="7"/>
        <v>9.0171707395805463</v>
      </c>
      <c r="AW38" s="21">
        <f t="shared" si="8"/>
        <v>2.6374630738848714E-2</v>
      </c>
      <c r="AX38" s="19">
        <f t="shared" si="9"/>
        <v>15.862500000000011</v>
      </c>
      <c r="AY38" s="19">
        <f t="shared" si="10"/>
        <v>6.8766284604462129</v>
      </c>
      <c r="AZ38" s="20">
        <f t="shared" si="11"/>
        <v>8.9858715395537985</v>
      </c>
      <c r="BA38" s="21">
        <f t="shared" si="12"/>
        <v>1.6878547482324844E-2</v>
      </c>
      <c r="BB38" s="19">
        <f t="shared" si="13"/>
        <v>9.9104000000000099</v>
      </c>
      <c r="BC38" s="19">
        <f t="shared" si="14"/>
        <v>4.2334519616954935</v>
      </c>
      <c r="BD38" s="20">
        <f t="shared" si="15"/>
        <v>5.6769480383045163</v>
      </c>
      <c r="BE38" s="21">
        <f t="shared" si="16"/>
        <v>3.4660988572262678E-2</v>
      </c>
      <c r="BF38" s="19">
        <f t="shared" si="17"/>
        <v>14.759500000000003</v>
      </c>
      <c r="BG38" s="19">
        <f t="shared" si="18"/>
        <v>8.1820383013797553</v>
      </c>
      <c r="BH38" s="20">
        <f t="shared" si="19"/>
        <v>6.5774616986202474</v>
      </c>
      <c r="BI38" s="21">
        <f t="shared" si="20"/>
        <v>-4.7170214402296349E-3</v>
      </c>
      <c r="BJ38" s="19">
        <f t="shared" si="21"/>
        <v>6.0029999999999859</v>
      </c>
      <c r="BK38" s="19">
        <f t="shared" si="22"/>
        <v>-1.085179084453469</v>
      </c>
      <c r="BL38" s="20">
        <f t="shared" si="23"/>
        <v>7.0881790844534551</v>
      </c>
      <c r="BM38" s="21">
        <f t="shared" si="24"/>
        <v>-8.3636979916956958E-3</v>
      </c>
      <c r="BN38" s="19">
        <f t="shared" si="25"/>
        <v>4.8697999999999979</v>
      </c>
      <c r="BO38" s="19">
        <f t="shared" si="26"/>
        <v>-1.8833893686975853</v>
      </c>
      <c r="BP38" s="20">
        <f t="shared" si="27"/>
        <v>6.7531893686975835</v>
      </c>
      <c r="BQ38" s="21">
        <f t="shared" si="28"/>
        <v>3.5629662132514311E-2</v>
      </c>
      <c r="BR38" s="19">
        <f t="shared" si="29"/>
        <v>13.068700000000007</v>
      </c>
      <c r="BS38" s="19">
        <f t="shared" si="30"/>
        <v>7.5576748573936046</v>
      </c>
      <c r="BT38" s="20">
        <f t="shared" si="31"/>
        <v>5.5110251426064023</v>
      </c>
      <c r="BU38" s="21">
        <f t="shared" si="32"/>
        <v>1.1409814195553213E-4</v>
      </c>
      <c r="BV38" s="19">
        <f t="shared" si="33"/>
        <v>5.6727000000000203</v>
      </c>
      <c r="BW38" s="19">
        <f t="shared" si="34"/>
        <v>2.3554968096381437E-2</v>
      </c>
      <c r="BX38" s="20">
        <f t="shared" si="35"/>
        <v>5.6491450319036387</v>
      </c>
      <c r="BY38" s="21">
        <f t="shared" si="36"/>
        <v>1.7730813205659657E-2</v>
      </c>
      <c r="BZ38" s="19">
        <f t="shared" si="37"/>
        <v>9.4428999999999803</v>
      </c>
      <c r="CA38" s="19">
        <f t="shared" si="38"/>
        <v>3.4930038900600433</v>
      </c>
      <c r="CB38" s="20">
        <f t="shared" si="39"/>
        <v>5.949896109939937</v>
      </c>
      <c r="CC38" s="21">
        <f t="shared" si="40"/>
        <v>1.6230347481935928E-2</v>
      </c>
      <c r="CD38" s="19">
        <f t="shared" si="41"/>
        <v>9.8911999999999978</v>
      </c>
      <c r="CE38" s="19">
        <f t="shared" si="42"/>
        <v>3.0368716785882688</v>
      </c>
      <c r="CF38" s="20">
        <f t="shared" si="43"/>
        <v>6.854328321411729</v>
      </c>
      <c r="CG38" s="21">
        <f t="shared" si="44"/>
        <v>2.9541227816042587E-2</v>
      </c>
      <c r="CH38" s="19">
        <f t="shared" si="45"/>
        <v>23.750799999999998</v>
      </c>
      <c r="CI38" s="19">
        <f t="shared" si="46"/>
        <v>4.825852021905936</v>
      </c>
      <c r="CJ38" s="20">
        <f t="shared" si="47"/>
        <v>18.92494797809406</v>
      </c>
    </row>
    <row r="39" spans="1:88" x14ac:dyDescent="0.25">
      <c r="A39" s="7" t="s">
        <v>41</v>
      </c>
      <c r="B39" s="8">
        <v>24.470416938610899</v>
      </c>
      <c r="C39" s="9">
        <v>10</v>
      </c>
      <c r="D39" s="8" t="s">
        <v>15</v>
      </c>
      <c r="E39" s="9" t="s">
        <v>15</v>
      </c>
      <c r="F39" s="8" t="s">
        <v>15</v>
      </c>
      <c r="G39" s="9" t="s">
        <v>15</v>
      </c>
      <c r="H39" s="10">
        <v>863.91827917229602</v>
      </c>
      <c r="I39" s="10">
        <v>247.21447386603199</v>
      </c>
      <c r="J39" s="10" t="s">
        <v>15</v>
      </c>
      <c r="K39" s="10" t="s">
        <v>15</v>
      </c>
      <c r="L39" s="10">
        <v>863.91827917229602</v>
      </c>
      <c r="M39" s="10">
        <v>856.61561426046399</v>
      </c>
      <c r="N39" s="10">
        <v>790.28713187340702</v>
      </c>
      <c r="O39" s="10">
        <v>709.63185825660503</v>
      </c>
      <c r="P39" s="10">
        <v>656.30775298831895</v>
      </c>
      <c r="Q39" s="10">
        <v>586.169989711477</v>
      </c>
      <c r="R39" s="10">
        <v>547.22095832729406</v>
      </c>
      <c r="S39" s="10">
        <v>506.74724036665998</v>
      </c>
      <c r="T39" s="10">
        <v>447.594961417641</v>
      </c>
      <c r="U39" s="10">
        <v>409.24188860508298</v>
      </c>
      <c r="V39" s="10">
        <v>368.47105362373497</v>
      </c>
      <c r="W39" s="10">
        <v>322.12459922470401</v>
      </c>
      <c r="X39" s="10">
        <v>247.21447386603199</v>
      </c>
      <c r="Y39" s="10">
        <v>202.89172271890101</v>
      </c>
      <c r="Z39" s="11">
        <v>16.408999999999999</v>
      </c>
      <c r="AA39" s="11">
        <v>17.265000000000001</v>
      </c>
      <c r="AB39" s="11">
        <v>17.067</v>
      </c>
      <c r="AC39" s="11">
        <v>16.411000000000001</v>
      </c>
      <c r="AD39" s="11">
        <v>16.167000000000002</v>
      </c>
      <c r="AE39" s="11">
        <v>15.250999999999999</v>
      </c>
      <c r="AF39" s="11">
        <v>15.22</v>
      </c>
      <c r="AG39" s="11">
        <v>15.343999999999999</v>
      </c>
      <c r="AH39" s="11">
        <v>14.567</v>
      </c>
      <c r="AI39" s="11">
        <v>14.442</v>
      </c>
      <c r="AJ39" s="11">
        <v>14.005000000000001</v>
      </c>
      <c r="AK39" s="11">
        <v>13.443</v>
      </c>
      <c r="AL39" s="11">
        <v>12.901</v>
      </c>
      <c r="AM39" s="11">
        <v>12.244999999999999</v>
      </c>
      <c r="AO39" s="18">
        <f t="shared" si="0"/>
        <v>-4.9580075296843419E-2</v>
      </c>
      <c r="AP39" s="19">
        <f t="shared" si="1"/>
        <v>7.3026649118320393</v>
      </c>
      <c r="AQ39" s="19">
        <f t="shared" si="2"/>
        <v>-42.471066655485579</v>
      </c>
      <c r="AR39" s="20">
        <f t="shared" si="3"/>
        <v>49.773731567317618</v>
      </c>
      <c r="AS39" s="18">
        <f t="shared" si="4"/>
        <v>1.1601335911408004E-2</v>
      </c>
      <c r="AT39" s="19">
        <f t="shared" si="5"/>
        <v>66.328482387056965</v>
      </c>
      <c r="AU39" s="19">
        <f t="shared" si="6"/>
        <v>9.1683864833265893</v>
      </c>
      <c r="AV39" s="20">
        <f t="shared" si="7"/>
        <v>57.16009590373038</v>
      </c>
      <c r="AW39" s="18">
        <f t="shared" si="8"/>
        <v>3.9973188714886282E-2</v>
      </c>
      <c r="AX39" s="19">
        <f t="shared" si="9"/>
        <v>80.655273616801992</v>
      </c>
      <c r="AY39" s="19">
        <f t="shared" si="10"/>
        <v>28.366248188186706</v>
      </c>
      <c r="AZ39" s="20">
        <f t="shared" si="11"/>
        <v>52.28902542861529</v>
      </c>
      <c r="BA39" s="18">
        <f t="shared" si="12"/>
        <v>1.5092472320158331E-2</v>
      </c>
      <c r="BB39" s="19">
        <f t="shared" si="13"/>
        <v>53.324105268286075</v>
      </c>
      <c r="BC39" s="19">
        <f t="shared" si="14"/>
        <v>9.9053065954815143</v>
      </c>
      <c r="BD39" s="20">
        <f t="shared" si="15"/>
        <v>43.418798672804563</v>
      </c>
      <c r="BE39" s="18">
        <f t="shared" si="16"/>
        <v>6.006163530260325E-2</v>
      </c>
      <c r="BF39" s="19">
        <f t="shared" si="17"/>
        <v>70.137763276841952</v>
      </c>
      <c r="BG39" s="19">
        <f t="shared" si="18"/>
        <v>35.206328147381434</v>
      </c>
      <c r="BH39" s="20">
        <f t="shared" si="19"/>
        <v>34.931435129460517</v>
      </c>
      <c r="BI39" s="18">
        <f t="shared" si="20"/>
        <v>2.0367936925097768E-3</v>
      </c>
      <c r="BJ39" s="19">
        <f t="shared" si="21"/>
        <v>38.949031384182945</v>
      </c>
      <c r="BK39" s="19">
        <f t="shared" si="22"/>
        <v>1.1145761963301879</v>
      </c>
      <c r="BL39" s="20">
        <f t="shared" si="23"/>
        <v>37.834455187852754</v>
      </c>
      <c r="BM39" s="18">
        <f t="shared" si="24"/>
        <v>-8.0813347236704108E-3</v>
      </c>
      <c r="BN39" s="19">
        <f t="shared" si="25"/>
        <v>40.473717960634076</v>
      </c>
      <c r="BO39" s="19">
        <f t="shared" si="26"/>
        <v>-4.0951940696992457</v>
      </c>
      <c r="BP39" s="20">
        <f t="shared" si="27"/>
        <v>44.568912030333323</v>
      </c>
      <c r="BQ39" s="18">
        <f t="shared" si="28"/>
        <v>5.3339740509370445E-2</v>
      </c>
      <c r="BR39" s="19">
        <f t="shared" si="29"/>
        <v>59.152278949018978</v>
      </c>
      <c r="BS39" s="19">
        <f t="shared" si="30"/>
        <v>23.874599095318647</v>
      </c>
      <c r="BT39" s="20">
        <f t="shared" si="31"/>
        <v>35.277679853700334</v>
      </c>
      <c r="BU39" s="18">
        <f t="shared" si="32"/>
        <v>8.6553108987674834E-3</v>
      </c>
      <c r="BV39" s="19">
        <f t="shared" si="33"/>
        <v>38.353072812558025</v>
      </c>
      <c r="BW39" s="19">
        <f t="shared" si="34"/>
        <v>3.5421157786757629</v>
      </c>
      <c r="BX39" s="20">
        <f t="shared" si="35"/>
        <v>34.810957033882261</v>
      </c>
      <c r="BY39" s="18">
        <f t="shared" si="36"/>
        <v>3.1203141735094565E-2</v>
      </c>
      <c r="BZ39" s="19">
        <f t="shared" si="37"/>
        <v>40.770834981348003</v>
      </c>
      <c r="CA39" s="19">
        <f t="shared" si="38"/>
        <v>11.497454511501033</v>
      </c>
      <c r="CB39" s="20">
        <f t="shared" si="39"/>
        <v>29.27338046984697</v>
      </c>
      <c r="CC39" s="18">
        <f t="shared" si="40"/>
        <v>4.1806144461801767E-2</v>
      </c>
      <c r="CD39" s="19">
        <f t="shared" si="41"/>
        <v>46.346454399030961</v>
      </c>
      <c r="CE39" s="19">
        <f t="shared" si="42"/>
        <v>13.466787529887974</v>
      </c>
      <c r="CF39" s="20">
        <f t="shared" si="43"/>
        <v>32.879666869142987</v>
      </c>
      <c r="CG39" s="18">
        <f t="shared" si="44"/>
        <v>4.2012247112626917E-2</v>
      </c>
      <c r="CH39" s="19">
        <f t="shared" si="45"/>
        <v>74.910125358672019</v>
      </c>
      <c r="CI39" s="19">
        <f t="shared" si="46"/>
        <v>10.386035565877785</v>
      </c>
      <c r="CJ39" s="20">
        <f t="shared" si="47"/>
        <v>64.524089792794229</v>
      </c>
    </row>
    <row r="40" spans="1:88" x14ac:dyDescent="0.25">
      <c r="A40" s="7" t="s">
        <v>42</v>
      </c>
      <c r="B40" s="8">
        <v>27.678014659743699</v>
      </c>
      <c r="C40" s="9">
        <v>4</v>
      </c>
      <c r="D40" s="8">
        <v>17.742559465794599</v>
      </c>
      <c r="E40" s="9">
        <v>1</v>
      </c>
      <c r="F40" s="8" t="s">
        <v>15</v>
      </c>
      <c r="G40" s="9" t="s">
        <v>15</v>
      </c>
      <c r="H40" s="10">
        <v>851.88984508099998</v>
      </c>
      <c r="I40" s="10">
        <v>297.341137936</v>
      </c>
      <c r="J40" s="10">
        <v>26.335933709999999</v>
      </c>
      <c r="K40" s="10" t="s">
        <v>15</v>
      </c>
      <c r="L40" s="10">
        <v>851.88984508099998</v>
      </c>
      <c r="M40" s="10">
        <v>837.53268285399997</v>
      </c>
      <c r="N40" s="10">
        <v>801.66637681300006</v>
      </c>
      <c r="O40" s="10">
        <v>737.59682806700005</v>
      </c>
      <c r="P40" s="10">
        <v>700.99470115400004</v>
      </c>
      <c r="Q40" s="10">
        <v>660.50175734000004</v>
      </c>
      <c r="R40" s="10">
        <v>621.959664524</v>
      </c>
      <c r="S40" s="10">
        <v>578.25694247299998</v>
      </c>
      <c r="T40" s="10">
        <v>522.25083277099998</v>
      </c>
      <c r="U40" s="10">
        <v>490.97791558599999</v>
      </c>
      <c r="V40" s="10">
        <v>439.695027874</v>
      </c>
      <c r="W40" s="10">
        <v>390.97765226199999</v>
      </c>
      <c r="X40" s="10">
        <v>297.341137936</v>
      </c>
      <c r="Y40" s="10">
        <v>254.48125028300001</v>
      </c>
      <c r="Z40" s="11">
        <v>17.910699999999999</v>
      </c>
      <c r="AA40" s="11">
        <v>18.335999999999999</v>
      </c>
      <c r="AB40" s="11">
        <v>18.175599999999999</v>
      </c>
      <c r="AC40" s="11">
        <v>17.3369</v>
      </c>
      <c r="AD40" s="11">
        <v>17.046099999999999</v>
      </c>
      <c r="AE40" s="11">
        <v>16.774999999999999</v>
      </c>
      <c r="AF40" s="11">
        <v>17.027799999999999</v>
      </c>
      <c r="AG40" s="11">
        <v>16.840900000000001</v>
      </c>
      <c r="AH40" s="11">
        <v>15.968299999999999</v>
      </c>
      <c r="AI40" s="11">
        <v>15.8338</v>
      </c>
      <c r="AJ40" s="11">
        <v>15.4541</v>
      </c>
      <c r="AK40" s="11">
        <v>14.788399999999999</v>
      </c>
      <c r="AL40" s="11">
        <v>14.0838</v>
      </c>
      <c r="AM40" s="11">
        <v>13.505699999999999</v>
      </c>
      <c r="AO40" s="21">
        <f t="shared" si="0"/>
        <v>-2.3194808027923213E-2</v>
      </c>
      <c r="AP40" s="19">
        <f t="shared" si="1"/>
        <v>14.357162227000003</v>
      </c>
      <c r="AQ40" s="19">
        <f t="shared" si="2"/>
        <v>-19.426409795910025</v>
      </c>
      <c r="AR40" s="20">
        <f t="shared" si="3"/>
        <v>33.783572022910029</v>
      </c>
      <c r="AS40" s="21">
        <f t="shared" si="4"/>
        <v>8.8250181562093809E-3</v>
      </c>
      <c r="AT40" s="19">
        <f t="shared" si="5"/>
        <v>35.866306040999916</v>
      </c>
      <c r="AU40" s="19">
        <f t="shared" si="6"/>
        <v>7.0747203305973168</v>
      </c>
      <c r="AV40" s="20">
        <f t="shared" si="7"/>
        <v>28.7915857104026</v>
      </c>
      <c r="AW40" s="21">
        <f t="shared" si="8"/>
        <v>4.8376584049051409E-2</v>
      </c>
      <c r="AX40" s="19">
        <f t="shared" si="9"/>
        <v>64.069548746000009</v>
      </c>
      <c r="AY40" s="19">
        <f t="shared" si="10"/>
        <v>35.682414947296948</v>
      </c>
      <c r="AZ40" s="20">
        <f t="shared" si="11"/>
        <v>28.387133798703061</v>
      </c>
      <c r="BA40" s="21">
        <f t="shared" si="12"/>
        <v>1.7059620675697131E-2</v>
      </c>
      <c r="BB40" s="19">
        <f t="shared" si="13"/>
        <v>36.602126913000006</v>
      </c>
      <c r="BC40" s="19">
        <f t="shared" si="14"/>
        <v>11.95870369736091</v>
      </c>
      <c r="BD40" s="20">
        <f t="shared" si="15"/>
        <v>24.643423215639096</v>
      </c>
      <c r="BE40" s="21">
        <f t="shared" si="16"/>
        <v>1.6160953800298097E-2</v>
      </c>
      <c r="BF40" s="19">
        <f t="shared" si="17"/>
        <v>40.492943814</v>
      </c>
      <c r="BG40" s="19">
        <f t="shared" si="18"/>
        <v>10.674338385387445</v>
      </c>
      <c r="BH40" s="20">
        <f t="shared" si="19"/>
        <v>29.818605428612557</v>
      </c>
      <c r="BI40" s="21">
        <f t="shared" si="20"/>
        <v>-1.4846310151634422E-2</v>
      </c>
      <c r="BJ40" s="19">
        <f t="shared" si="21"/>
        <v>38.542092816000036</v>
      </c>
      <c r="BK40" s="19">
        <f t="shared" si="22"/>
        <v>-9.2338060813298011</v>
      </c>
      <c r="BL40" s="20">
        <f t="shared" si="23"/>
        <v>47.775898897329839</v>
      </c>
      <c r="BM40" s="21">
        <f t="shared" si="24"/>
        <v>1.1097981699315229E-2</v>
      </c>
      <c r="BN40" s="19">
        <f t="shared" si="25"/>
        <v>43.702722051000023</v>
      </c>
      <c r="BO40" s="19">
        <f t="shared" si="26"/>
        <v>6.4174849650673327</v>
      </c>
      <c r="BP40" s="20">
        <f t="shared" si="27"/>
        <v>37.285237085932692</v>
      </c>
      <c r="BQ40" s="21">
        <f t="shared" si="28"/>
        <v>5.4645766925721713E-2</v>
      </c>
      <c r="BR40" s="19">
        <f t="shared" si="29"/>
        <v>56.006109702000003</v>
      </c>
      <c r="BS40" s="19">
        <f t="shared" si="30"/>
        <v>28.538797284368133</v>
      </c>
      <c r="BT40" s="20">
        <f t="shared" si="31"/>
        <v>27.46731241763187</v>
      </c>
      <c r="BU40" s="21">
        <f t="shared" si="32"/>
        <v>8.49448647829322E-3</v>
      </c>
      <c r="BV40" s="19">
        <f t="shared" si="33"/>
        <v>31.272917184999983</v>
      </c>
      <c r="BW40" s="19">
        <f t="shared" si="34"/>
        <v>4.1706052650858672</v>
      </c>
      <c r="BX40" s="20">
        <f t="shared" si="35"/>
        <v>27.102311919914115</v>
      </c>
      <c r="BY40" s="21">
        <f t="shared" si="36"/>
        <v>2.4569531710031622E-2</v>
      </c>
      <c r="BZ40" s="19">
        <f t="shared" si="37"/>
        <v>51.28288771199999</v>
      </c>
      <c r="CA40" s="19">
        <f t="shared" si="38"/>
        <v>10.803100930093482</v>
      </c>
      <c r="CB40" s="20">
        <f t="shared" si="39"/>
        <v>40.479786781906512</v>
      </c>
      <c r="CC40" s="21">
        <f t="shared" si="40"/>
        <v>4.5015011765978816E-2</v>
      </c>
      <c r="CD40" s="19">
        <f t="shared" si="41"/>
        <v>48.717375612000012</v>
      </c>
      <c r="CE40" s="19">
        <f t="shared" si="42"/>
        <v>17.599863616808705</v>
      </c>
      <c r="CF40" s="20">
        <f t="shared" si="43"/>
        <v>31.117511995191308</v>
      </c>
      <c r="CG40" s="21">
        <f t="shared" si="44"/>
        <v>5.0029111461395305E-2</v>
      </c>
      <c r="CH40" s="19">
        <f t="shared" si="45"/>
        <v>93.636514325999997</v>
      </c>
      <c r="CI40" s="19">
        <f t="shared" si="46"/>
        <v>14.87571293185826</v>
      </c>
      <c r="CJ40" s="20">
        <f t="shared" si="47"/>
        <v>78.760801394141737</v>
      </c>
    </row>
    <row r="41" spans="1:88" x14ac:dyDescent="0.25">
      <c r="A41" s="7" t="s">
        <v>43</v>
      </c>
      <c r="B41" s="8">
        <v>15.1841803988158</v>
      </c>
      <c r="C41" s="9">
        <v>30</v>
      </c>
      <c r="D41" s="8">
        <v>7.2548306875488899</v>
      </c>
      <c r="E41" s="9">
        <v>29</v>
      </c>
      <c r="F41" s="8">
        <v>14.9742493287395</v>
      </c>
      <c r="G41" s="9">
        <v>31</v>
      </c>
      <c r="H41" s="10">
        <v>310.22672657999999</v>
      </c>
      <c r="I41" s="10">
        <v>317.57420257400003</v>
      </c>
      <c r="J41" s="10">
        <v>382.50094859000001</v>
      </c>
      <c r="K41" s="10">
        <v>377.97604332999998</v>
      </c>
      <c r="L41" s="10">
        <v>310.22672657999999</v>
      </c>
      <c r="M41" s="10">
        <v>337.17294418199998</v>
      </c>
      <c r="N41" s="10">
        <v>341.80217507700002</v>
      </c>
      <c r="O41" s="10">
        <v>338.50157902199999</v>
      </c>
      <c r="P41" s="10">
        <v>342.958553204</v>
      </c>
      <c r="Q41" s="10">
        <v>320.01000911900002</v>
      </c>
      <c r="R41" s="10">
        <v>324.227776785</v>
      </c>
      <c r="S41" s="10">
        <v>336.99093985600001</v>
      </c>
      <c r="T41" s="10">
        <v>324.63575972500001</v>
      </c>
      <c r="U41" s="10">
        <v>330.78080622900001</v>
      </c>
      <c r="V41" s="10">
        <v>327.56522945099999</v>
      </c>
      <c r="W41" s="10">
        <v>322.57745041999999</v>
      </c>
      <c r="X41" s="10">
        <v>317.57420257400003</v>
      </c>
      <c r="Y41" s="10">
        <v>311.45405687599998</v>
      </c>
      <c r="Z41" s="11">
        <v>199.8</v>
      </c>
      <c r="AA41" s="11">
        <v>209.75</v>
      </c>
      <c r="AB41" s="11">
        <v>208.66</v>
      </c>
      <c r="AC41" s="11">
        <v>202.22</v>
      </c>
      <c r="AD41" s="11">
        <v>202.05</v>
      </c>
      <c r="AE41" s="11">
        <v>186.79</v>
      </c>
      <c r="AF41" s="11">
        <v>187.14</v>
      </c>
      <c r="AG41" s="11">
        <v>192.45</v>
      </c>
      <c r="AH41" s="11">
        <v>183.11</v>
      </c>
      <c r="AI41" s="11">
        <v>184.2</v>
      </c>
      <c r="AJ41" s="11">
        <v>179.59</v>
      </c>
      <c r="AK41" s="11">
        <v>174.56</v>
      </c>
      <c r="AL41" s="11">
        <v>169.53</v>
      </c>
      <c r="AM41" s="11">
        <v>164.59</v>
      </c>
      <c r="AO41" s="18">
        <f t="shared" si="0"/>
        <v>-4.7437425506555372E-2</v>
      </c>
      <c r="AP41" s="19">
        <f t="shared" si="1"/>
        <v>-26.94621760199999</v>
      </c>
      <c r="AQ41" s="19">
        <f t="shared" si="2"/>
        <v>-15.994616422459577</v>
      </c>
      <c r="AR41" s="20">
        <f t="shared" si="3"/>
        <v>-10.951601179540413</v>
      </c>
      <c r="AS41" s="18">
        <f t="shared" si="4"/>
        <v>5.2238090673823612E-3</v>
      </c>
      <c r="AT41" s="19">
        <f t="shared" si="5"/>
        <v>-4.6292308950000347</v>
      </c>
      <c r="AU41" s="19">
        <f t="shared" si="6"/>
        <v>1.7855093014182459</v>
      </c>
      <c r="AV41" s="20">
        <f t="shared" si="7"/>
        <v>-6.4147401964182809</v>
      </c>
      <c r="AW41" s="18">
        <f t="shared" si="8"/>
        <v>3.1846503807734142E-2</v>
      </c>
      <c r="AX41" s="19">
        <f t="shared" si="9"/>
        <v>3.3005960550000282</v>
      </c>
      <c r="AY41" s="19">
        <f t="shared" si="10"/>
        <v>10.780091825248142</v>
      </c>
      <c r="AZ41" s="20">
        <f t="shared" si="11"/>
        <v>-7.4794957702481142</v>
      </c>
      <c r="BA41" s="18">
        <f t="shared" si="12"/>
        <v>8.4137589705512246E-4</v>
      </c>
      <c r="BB41" s="19">
        <f t="shared" si="13"/>
        <v>-4.4569741820000104</v>
      </c>
      <c r="BC41" s="19">
        <f t="shared" si="14"/>
        <v>0.28855706035474243</v>
      </c>
      <c r="BD41" s="20">
        <f t="shared" si="15"/>
        <v>-4.7455312423547529</v>
      </c>
      <c r="BE41" s="18">
        <f t="shared" si="16"/>
        <v>8.1696022270999619E-2</v>
      </c>
      <c r="BF41" s="19">
        <f t="shared" si="17"/>
        <v>22.94854408499998</v>
      </c>
      <c r="BG41" s="19">
        <f t="shared" si="18"/>
        <v>26.143544831928615</v>
      </c>
      <c r="BH41" s="20">
        <f t="shared" si="19"/>
        <v>-3.1950007469286348</v>
      </c>
      <c r="BI41" s="18">
        <f t="shared" si="20"/>
        <v>-1.87025756118411E-3</v>
      </c>
      <c r="BJ41" s="19">
        <f t="shared" si="21"/>
        <v>-4.2177676659999861</v>
      </c>
      <c r="BK41" s="19">
        <f t="shared" si="22"/>
        <v>-0.60638945107806008</v>
      </c>
      <c r="BL41" s="20">
        <f t="shared" si="23"/>
        <v>-3.6113782149219258</v>
      </c>
      <c r="BM41" s="18">
        <f t="shared" si="24"/>
        <v>-2.7591582229150442E-2</v>
      </c>
      <c r="BN41" s="19">
        <f t="shared" si="25"/>
        <v>-12.763163071000008</v>
      </c>
      <c r="BO41" s="19">
        <f t="shared" si="26"/>
        <v>-9.2981132275155147</v>
      </c>
      <c r="BP41" s="20">
        <f t="shared" si="27"/>
        <v>-3.4650498434844934</v>
      </c>
      <c r="BQ41" s="18">
        <f t="shared" si="28"/>
        <v>5.1007591065479627E-2</v>
      </c>
      <c r="BR41" s="19">
        <f t="shared" si="29"/>
        <v>12.355180130999997</v>
      </c>
      <c r="BS41" s="19">
        <f t="shared" si="30"/>
        <v>16.558888077284102</v>
      </c>
      <c r="BT41" s="20">
        <f t="shared" si="31"/>
        <v>-4.2037079462841049</v>
      </c>
      <c r="BU41" s="18">
        <f t="shared" si="32"/>
        <v>-5.9174809989140879E-3</v>
      </c>
      <c r="BV41" s="19">
        <f t="shared" si="33"/>
        <v>-6.1450465039999926</v>
      </c>
      <c r="BW41" s="19">
        <f t="shared" si="34"/>
        <v>-1.9573891356655904</v>
      </c>
      <c r="BX41" s="20">
        <f t="shared" si="35"/>
        <v>-4.1876573683344027</v>
      </c>
      <c r="BY41" s="18">
        <f t="shared" si="36"/>
        <v>2.5669580711620833E-2</v>
      </c>
      <c r="BZ41" s="19">
        <f t="shared" si="37"/>
        <v>3.2155767780000133</v>
      </c>
      <c r="CA41" s="19">
        <f t="shared" si="38"/>
        <v>8.4084620957130412</v>
      </c>
      <c r="CB41" s="20">
        <f t="shared" si="39"/>
        <v>-5.1928853177130279</v>
      </c>
      <c r="CC41" s="18">
        <f t="shared" si="40"/>
        <v>2.8815307057745192E-2</v>
      </c>
      <c r="CD41" s="19">
        <f t="shared" si="41"/>
        <v>4.9877790310000023</v>
      </c>
      <c r="CE41" s="19">
        <f t="shared" si="42"/>
        <v>9.2951682837568761</v>
      </c>
      <c r="CF41" s="20">
        <f t="shared" si="43"/>
        <v>-4.3073892527568738</v>
      </c>
      <c r="CG41" s="18">
        <f t="shared" si="44"/>
        <v>2.9670264849879086E-2</v>
      </c>
      <c r="CH41" s="19">
        <f t="shared" si="45"/>
        <v>5.0032478459999652</v>
      </c>
      <c r="CI41" s="19">
        <f t="shared" si="46"/>
        <v>9.4225106998597337</v>
      </c>
      <c r="CJ41" s="20">
        <f t="shared" si="47"/>
        <v>-4.4192628538597685</v>
      </c>
    </row>
    <row r="42" spans="1:88" x14ac:dyDescent="0.25">
      <c r="A42" s="7" t="s">
        <v>44</v>
      </c>
      <c r="B42" s="8">
        <v>25.385320031106399</v>
      </c>
      <c r="C42" s="9">
        <v>9</v>
      </c>
      <c r="D42" s="8">
        <v>13.247001600421401</v>
      </c>
      <c r="E42" s="9">
        <v>4</v>
      </c>
      <c r="F42" s="8">
        <v>20.828539444342599</v>
      </c>
      <c r="G42" s="9">
        <v>6</v>
      </c>
      <c r="H42" s="10">
        <v>384.67034001100001</v>
      </c>
      <c r="I42" s="10">
        <v>296.21152106599999</v>
      </c>
      <c r="J42" s="10">
        <v>278.82351270999999</v>
      </c>
      <c r="K42" s="10">
        <v>204.60439106000001</v>
      </c>
      <c r="L42" s="10">
        <v>384.67034001100001</v>
      </c>
      <c r="M42" s="10">
        <v>397.89750256399998</v>
      </c>
      <c r="N42" s="10">
        <v>394.71624912800002</v>
      </c>
      <c r="O42" s="10">
        <v>382.54327679099998</v>
      </c>
      <c r="P42" s="10">
        <v>379.32811543999998</v>
      </c>
      <c r="Q42" s="10">
        <v>347.39120150500003</v>
      </c>
      <c r="R42" s="10">
        <v>344.80072989899998</v>
      </c>
      <c r="S42" s="10">
        <v>349.36979954999998</v>
      </c>
      <c r="T42" s="10">
        <v>331.20146473199998</v>
      </c>
      <c r="U42" s="10">
        <v>330.837458841</v>
      </c>
      <c r="V42" s="10">
        <v>327.58700593100002</v>
      </c>
      <c r="W42" s="10">
        <v>312.59522908500003</v>
      </c>
      <c r="X42" s="10">
        <v>296.21152106599999</v>
      </c>
      <c r="Y42" s="10">
        <v>284.18136066</v>
      </c>
      <c r="Z42" s="11">
        <v>214.91</v>
      </c>
      <c r="AA42" s="11">
        <v>224.5</v>
      </c>
      <c r="AB42" s="11">
        <v>223.3</v>
      </c>
      <c r="AC42" s="11">
        <v>216.46</v>
      </c>
      <c r="AD42" s="11">
        <v>214.81</v>
      </c>
      <c r="AE42" s="11">
        <v>196.6</v>
      </c>
      <c r="AF42" s="11">
        <v>195.28</v>
      </c>
      <c r="AG42" s="11">
        <v>198.48</v>
      </c>
      <c r="AH42" s="11">
        <v>188.23</v>
      </c>
      <c r="AI42" s="11">
        <v>187.4</v>
      </c>
      <c r="AJ42" s="11">
        <v>184.65</v>
      </c>
      <c r="AK42" s="11">
        <v>175.78</v>
      </c>
      <c r="AL42" s="11">
        <v>167.4</v>
      </c>
      <c r="AM42" s="11">
        <v>160.47999999999999</v>
      </c>
      <c r="AO42" s="21">
        <f t="shared" si="0"/>
        <v>-4.271714922048999E-2</v>
      </c>
      <c r="AP42" s="19">
        <f t="shared" si="1"/>
        <v>-13.227162552999971</v>
      </c>
      <c r="AQ42" s="19">
        <f t="shared" si="2"/>
        <v>-16.997046991486684</v>
      </c>
      <c r="AR42" s="20">
        <f t="shared" si="3"/>
        <v>3.769884438486713</v>
      </c>
      <c r="AS42" s="21">
        <f t="shared" si="4"/>
        <v>5.3739364084191155E-3</v>
      </c>
      <c r="AT42" s="19">
        <f t="shared" si="5"/>
        <v>3.1812534359999631</v>
      </c>
      <c r="AU42" s="19">
        <f t="shared" si="6"/>
        <v>2.121180022183589</v>
      </c>
      <c r="AV42" s="20">
        <f t="shared" si="7"/>
        <v>1.0600734138163741</v>
      </c>
      <c r="AW42" s="21">
        <f t="shared" si="8"/>
        <v>3.1599371708398792E-2</v>
      </c>
      <c r="AX42" s="19">
        <f t="shared" si="9"/>
        <v>12.172972337000033</v>
      </c>
      <c r="AY42" s="19">
        <f t="shared" si="10"/>
        <v>12.088127197867694</v>
      </c>
      <c r="AZ42" s="20">
        <f t="shared" si="11"/>
        <v>8.4845139132339042E-2</v>
      </c>
      <c r="BA42" s="21">
        <f t="shared" si="12"/>
        <v>7.6812066477352338E-3</v>
      </c>
      <c r="BB42" s="19">
        <f t="shared" si="13"/>
        <v>3.2151613510000061</v>
      </c>
      <c r="BC42" s="19">
        <f t="shared" si="14"/>
        <v>2.913697641990606</v>
      </c>
      <c r="BD42" s="20">
        <f t="shared" si="15"/>
        <v>0.30146370900940012</v>
      </c>
      <c r="BE42" s="21">
        <f t="shared" si="16"/>
        <v>9.2624618514750803E-2</v>
      </c>
      <c r="BF42" s="19">
        <f t="shared" si="17"/>
        <v>31.93691393499995</v>
      </c>
      <c r="BG42" s="19">
        <f t="shared" si="18"/>
        <v>32.176977514781555</v>
      </c>
      <c r="BH42" s="20">
        <f t="shared" si="19"/>
        <v>-0.24006357978160509</v>
      </c>
      <c r="BI42" s="21">
        <f t="shared" si="20"/>
        <v>6.7595247849241763E-3</v>
      </c>
      <c r="BJ42" s="19">
        <f t="shared" si="21"/>
        <v>2.590471606000051</v>
      </c>
      <c r="BK42" s="19">
        <f t="shared" si="22"/>
        <v>2.3306890796122368</v>
      </c>
      <c r="BL42" s="20">
        <f t="shared" si="23"/>
        <v>0.25978252638781418</v>
      </c>
      <c r="BM42" s="21">
        <f t="shared" si="24"/>
        <v>-1.6122531237404217E-2</v>
      </c>
      <c r="BN42" s="19">
        <f t="shared" si="25"/>
        <v>-4.5690696510000066</v>
      </c>
      <c r="BO42" s="19">
        <f t="shared" si="26"/>
        <v>-5.632725506650524</v>
      </c>
      <c r="BP42" s="20">
        <f t="shared" si="27"/>
        <v>1.0636558556505173</v>
      </c>
      <c r="BQ42" s="21">
        <f t="shared" si="28"/>
        <v>5.445465653721511E-2</v>
      </c>
      <c r="BR42" s="19">
        <f t="shared" si="29"/>
        <v>18.168334818000005</v>
      </c>
      <c r="BS42" s="19">
        <f t="shared" si="30"/>
        <v>18.035462006603623</v>
      </c>
      <c r="BT42" s="20">
        <f t="shared" si="31"/>
        <v>0.13287281139638196</v>
      </c>
      <c r="BU42" s="21">
        <f t="shared" si="32"/>
        <v>4.4290288153681114E-3</v>
      </c>
      <c r="BV42" s="19">
        <f t="shared" si="33"/>
        <v>0.3640058909999766</v>
      </c>
      <c r="BW42" s="19">
        <f t="shared" si="34"/>
        <v>1.4652886384099506</v>
      </c>
      <c r="BX42" s="20">
        <f t="shared" si="35"/>
        <v>-1.101282747409974</v>
      </c>
      <c r="BY42" s="21">
        <f t="shared" si="36"/>
        <v>1.4893040888166802E-2</v>
      </c>
      <c r="BZ42" s="19">
        <f t="shared" si="37"/>
        <v>3.2504529099999786</v>
      </c>
      <c r="CA42" s="19">
        <f t="shared" si="38"/>
        <v>4.8787666737625237</v>
      </c>
      <c r="CB42" s="20">
        <f t="shared" si="39"/>
        <v>-1.6283137637625451</v>
      </c>
      <c r="CC42" s="21">
        <f t="shared" si="40"/>
        <v>5.0460803276823327E-2</v>
      </c>
      <c r="CD42" s="19">
        <f t="shared" si="41"/>
        <v>14.991776845999993</v>
      </c>
      <c r="CE42" s="19">
        <f t="shared" si="42"/>
        <v>15.773806360131708</v>
      </c>
      <c r="CF42" s="20">
        <f t="shared" si="43"/>
        <v>-0.78202951413171462</v>
      </c>
      <c r="CG42" s="21">
        <f t="shared" si="44"/>
        <v>5.0059737156511318E-2</v>
      </c>
      <c r="CH42" s="19">
        <f t="shared" si="45"/>
        <v>16.383708019000039</v>
      </c>
      <c r="CI42" s="19">
        <f t="shared" si="46"/>
        <v>14.828270887294375</v>
      </c>
      <c r="CJ42" s="20">
        <f t="shared" si="47"/>
        <v>1.5554371317056646</v>
      </c>
    </row>
    <row r="43" spans="1:88" x14ac:dyDescent="0.25">
      <c r="A43" s="7" t="s">
        <v>45</v>
      </c>
      <c r="B43" s="8" t="s">
        <v>15</v>
      </c>
      <c r="C43" s="9" t="s">
        <v>15</v>
      </c>
      <c r="D43" s="8" t="s">
        <v>15</v>
      </c>
      <c r="E43" s="9" t="s">
        <v>15</v>
      </c>
      <c r="F43" s="8" t="s">
        <v>15</v>
      </c>
      <c r="G43" s="9" t="s">
        <v>15</v>
      </c>
      <c r="H43" s="10">
        <v>67.843100000000007</v>
      </c>
      <c r="I43" s="10">
        <v>55.802300000000002</v>
      </c>
      <c r="J43" s="10">
        <v>32.031100000000002</v>
      </c>
      <c r="K43" s="10">
        <v>10.3280813725972</v>
      </c>
      <c r="L43" s="10">
        <v>67.843100000000007</v>
      </c>
      <c r="M43" s="10">
        <v>70.607799999999997</v>
      </c>
      <c r="N43" s="10">
        <v>68.6965</v>
      </c>
      <c r="O43" s="10">
        <v>66.960999999999999</v>
      </c>
      <c r="P43" s="10">
        <v>67.485399999999998</v>
      </c>
      <c r="Q43" s="10">
        <v>64.302099999999996</v>
      </c>
      <c r="R43" s="10">
        <v>64.175700000000006</v>
      </c>
      <c r="S43" s="10">
        <v>64.900400000000005</v>
      </c>
      <c r="T43" s="10">
        <v>61.849200000000003</v>
      </c>
      <c r="U43" s="10">
        <v>62.786700000000003</v>
      </c>
      <c r="V43" s="10">
        <v>60.754100000000001</v>
      </c>
      <c r="W43" s="10">
        <v>59.5505</v>
      </c>
      <c r="X43" s="10">
        <v>55.802300000000002</v>
      </c>
      <c r="Y43" s="10">
        <v>54.167299999999997</v>
      </c>
      <c r="Z43" s="11">
        <v>52.48</v>
      </c>
      <c r="AA43" s="11">
        <v>54.84</v>
      </c>
      <c r="AB43" s="11">
        <v>53.42</v>
      </c>
      <c r="AC43" s="11">
        <v>52.11</v>
      </c>
      <c r="AD43" s="11">
        <v>52.62</v>
      </c>
      <c r="AE43" s="11">
        <v>50.21</v>
      </c>
      <c r="AF43" s="11">
        <v>50.09</v>
      </c>
      <c r="AG43" s="11">
        <v>50.91</v>
      </c>
      <c r="AH43" s="11">
        <v>48.69</v>
      </c>
      <c r="AI43" s="11">
        <v>49.73</v>
      </c>
      <c r="AJ43" s="11">
        <v>48.34</v>
      </c>
      <c r="AK43" s="11" t="s">
        <v>15</v>
      </c>
      <c r="AL43" s="11" t="s">
        <v>15</v>
      </c>
      <c r="AM43" s="11" t="s">
        <v>15</v>
      </c>
      <c r="AO43" s="18">
        <f t="shared" si="0"/>
        <v>-4.3034281546316673E-2</v>
      </c>
      <c r="AP43" s="19">
        <f t="shared" si="1"/>
        <v>-2.7646999999999906</v>
      </c>
      <c r="AQ43" s="19">
        <f t="shared" si="2"/>
        <v>-3.0385559445660184</v>
      </c>
      <c r="AR43" s="20">
        <f t="shared" si="3"/>
        <v>0.2738559445660278</v>
      </c>
      <c r="AS43" s="18">
        <f t="shared" si="4"/>
        <v>2.6581804567577718E-2</v>
      </c>
      <c r="AT43" s="19">
        <f t="shared" si="5"/>
        <v>1.9112999999999971</v>
      </c>
      <c r="AU43" s="19">
        <f t="shared" si="6"/>
        <v>1.8260769374766028</v>
      </c>
      <c r="AV43" s="20">
        <f t="shared" si="7"/>
        <v>8.5223062523394288E-2</v>
      </c>
      <c r="AW43" s="18">
        <f t="shared" si="8"/>
        <v>2.5139128766071814E-2</v>
      </c>
      <c r="AX43" s="19">
        <f t="shared" si="9"/>
        <v>1.7355000000000018</v>
      </c>
      <c r="AY43" s="19">
        <f t="shared" si="10"/>
        <v>1.6833412013049347</v>
      </c>
      <c r="AZ43" s="20">
        <f t="shared" si="11"/>
        <v>5.2158798695067121E-2</v>
      </c>
      <c r="BA43" s="18">
        <f t="shared" si="12"/>
        <v>-9.692132269099164E-3</v>
      </c>
      <c r="BB43" s="19">
        <f t="shared" si="13"/>
        <v>-0.52439999999999998</v>
      </c>
      <c r="BC43" s="19">
        <f t="shared" si="14"/>
        <v>-0.65407742303306471</v>
      </c>
      <c r="BD43" s="20">
        <f t="shared" si="15"/>
        <v>0.12967742303306473</v>
      </c>
      <c r="BE43" s="18">
        <f t="shared" si="16"/>
        <v>4.7998406691893973E-2</v>
      </c>
      <c r="BF43" s="19">
        <f t="shared" si="17"/>
        <v>3.1833000000000027</v>
      </c>
      <c r="BG43" s="19">
        <f t="shared" si="18"/>
        <v>3.0863983469428353</v>
      </c>
      <c r="BH43" s="20">
        <f t="shared" si="19"/>
        <v>9.6901653057167358E-2</v>
      </c>
      <c r="BI43" s="18">
        <f t="shared" si="20"/>
        <v>2.3956877620282977E-3</v>
      </c>
      <c r="BJ43" s="19">
        <f t="shared" si="21"/>
        <v>0.12639999999998963</v>
      </c>
      <c r="BK43" s="19">
        <f t="shared" si="22"/>
        <v>0.15374493910959944</v>
      </c>
      <c r="BL43" s="20">
        <f t="shared" si="23"/>
        <v>-2.7344939109609806E-2</v>
      </c>
      <c r="BM43" s="18">
        <f t="shared" si="24"/>
        <v>-1.6106855234727817E-2</v>
      </c>
      <c r="BN43" s="19">
        <f t="shared" si="25"/>
        <v>-0.72469999999999857</v>
      </c>
      <c r="BO43" s="19">
        <f t="shared" si="26"/>
        <v>-1.0453413474759292</v>
      </c>
      <c r="BP43" s="20">
        <f t="shared" si="27"/>
        <v>0.32064134747593065</v>
      </c>
      <c r="BQ43" s="18">
        <f t="shared" si="28"/>
        <v>4.5594577942082541E-2</v>
      </c>
      <c r="BR43" s="19">
        <f t="shared" si="29"/>
        <v>3.0512000000000015</v>
      </c>
      <c r="BS43" s="19">
        <f t="shared" si="30"/>
        <v>2.8199881700554514</v>
      </c>
      <c r="BT43" s="20">
        <f t="shared" si="31"/>
        <v>0.23121182994455003</v>
      </c>
      <c r="BU43" s="18">
        <f t="shared" si="32"/>
        <v>-2.0912929821033564E-2</v>
      </c>
      <c r="BV43" s="19">
        <f t="shared" si="33"/>
        <v>-0.9375</v>
      </c>
      <c r="BW43" s="19">
        <f t="shared" si="34"/>
        <v>-1.3130538507942882</v>
      </c>
      <c r="BX43" s="20">
        <f t="shared" si="35"/>
        <v>0.37555385079428816</v>
      </c>
      <c r="BY43" s="18">
        <f t="shared" si="36"/>
        <v>2.875465453040946E-2</v>
      </c>
      <c r="BZ43" s="19">
        <f t="shared" si="37"/>
        <v>2.0326000000000022</v>
      </c>
      <c r="CA43" s="19">
        <f t="shared" si="38"/>
        <v>1.7469631568059494</v>
      </c>
      <c r="CB43" s="20">
        <f t="shared" si="39"/>
        <v>0.2856368431940528</v>
      </c>
      <c r="CC43" s="18" t="e">
        <f t="shared" si="40"/>
        <v>#VALUE!</v>
      </c>
      <c r="CD43" s="19">
        <f t="shared" si="41"/>
        <v>1.2036000000000016</v>
      </c>
      <c r="CE43" s="19" t="e">
        <f t="shared" si="42"/>
        <v>#VALUE!</v>
      </c>
      <c r="CF43" s="20" t="e">
        <f t="shared" si="43"/>
        <v>#VALUE!</v>
      </c>
      <c r="CG43" s="18" t="e">
        <f t="shared" si="44"/>
        <v>#VALUE!</v>
      </c>
      <c r="CH43" s="19">
        <f t="shared" si="45"/>
        <v>3.7481999999999971</v>
      </c>
      <c r="CI43" s="19" t="e">
        <f t="shared" si="46"/>
        <v>#VALUE!</v>
      </c>
      <c r="CJ43" s="20" t="e">
        <f t="shared" si="47"/>
        <v>#VALUE!</v>
      </c>
    </row>
    <row r="44" spans="1:88" x14ac:dyDescent="0.25">
      <c r="A44" s="7" t="s">
        <v>46</v>
      </c>
      <c r="B44" s="8">
        <v>14.8973030755533</v>
      </c>
      <c r="C44" s="9">
        <v>34</v>
      </c>
      <c r="D44" s="8">
        <v>6.2657035919082302</v>
      </c>
      <c r="E44" s="9">
        <v>35</v>
      </c>
      <c r="F44" s="8">
        <v>21.3824046869053</v>
      </c>
      <c r="G44" s="9">
        <v>4</v>
      </c>
      <c r="H44" s="10">
        <v>10344.8426</v>
      </c>
      <c r="I44" s="10">
        <v>6916.3224</v>
      </c>
      <c r="J44" s="10">
        <v>4331.5070053589998</v>
      </c>
      <c r="K44" s="10">
        <v>1944.6905658650001</v>
      </c>
      <c r="L44" s="10">
        <v>10344.8426</v>
      </c>
      <c r="M44" s="10">
        <v>10811.4473</v>
      </c>
      <c r="N44" s="10">
        <v>10758.246999999999</v>
      </c>
      <c r="O44" s="10">
        <v>10156.9786</v>
      </c>
      <c r="P44" s="10">
        <v>9983.2940999999992</v>
      </c>
      <c r="Q44" s="10">
        <v>9113.7250000000004</v>
      </c>
      <c r="R44" s="10">
        <v>9042.2767999999996</v>
      </c>
      <c r="S44" s="10">
        <v>9014.1535999999996</v>
      </c>
      <c r="T44" s="10">
        <v>8492.3824000000004</v>
      </c>
      <c r="U44" s="10">
        <v>8296.1767999999993</v>
      </c>
      <c r="V44" s="10">
        <v>8045.2512999999999</v>
      </c>
      <c r="W44" s="10">
        <v>7661.39</v>
      </c>
      <c r="X44" s="10">
        <v>6916.3224</v>
      </c>
      <c r="Y44" s="10">
        <v>6384.1140999999998</v>
      </c>
      <c r="Z44" s="11">
        <v>63.445399999999999</v>
      </c>
      <c r="AA44" s="11">
        <v>67.829099999999997</v>
      </c>
      <c r="AB44" s="11">
        <v>69.052700000000002</v>
      </c>
      <c r="AC44" s="11">
        <v>65.903499999999994</v>
      </c>
      <c r="AD44" s="11">
        <v>65.464799999999997</v>
      </c>
      <c r="AE44" s="11">
        <v>60.049300000000002</v>
      </c>
      <c r="AF44" s="11">
        <v>60.426000000000002</v>
      </c>
      <c r="AG44" s="11">
        <v>61.133800000000001</v>
      </c>
      <c r="AH44" s="11">
        <v>57.831699999999998</v>
      </c>
      <c r="AI44" s="11">
        <v>57.162399999999998</v>
      </c>
      <c r="AJ44" s="11">
        <v>56.150599999999997</v>
      </c>
      <c r="AK44" s="11">
        <v>54.875700000000002</v>
      </c>
      <c r="AL44" s="11">
        <v>52.899900000000002</v>
      </c>
      <c r="AM44" s="11">
        <v>50.333399999999997</v>
      </c>
      <c r="AO44" s="21">
        <f t="shared" si="0"/>
        <v>-6.4628603357555936E-2</v>
      </c>
      <c r="AP44" s="19">
        <f t="shared" si="1"/>
        <v>-466.60469999999987</v>
      </c>
      <c r="AQ44" s="19">
        <f t="shared" si="2"/>
        <v>-698.7287392728191</v>
      </c>
      <c r="AR44" s="20">
        <f t="shared" si="3"/>
        <v>232.12403927281923</v>
      </c>
      <c r="AS44" s="21">
        <f t="shared" si="4"/>
        <v>-1.771979951544262E-2</v>
      </c>
      <c r="AT44" s="19">
        <f t="shared" si="5"/>
        <v>53.200300000000425</v>
      </c>
      <c r="AU44" s="19">
        <f t="shared" si="6"/>
        <v>-190.63397997761203</v>
      </c>
      <c r="AV44" s="20">
        <f t="shared" si="7"/>
        <v>243.83427997761245</v>
      </c>
      <c r="AW44" s="21">
        <f t="shared" si="8"/>
        <v>4.7785019005060547E-2</v>
      </c>
      <c r="AX44" s="19">
        <f t="shared" si="9"/>
        <v>601.26839999999902</v>
      </c>
      <c r="AY44" s="19">
        <f t="shared" si="10"/>
        <v>485.35141543499327</v>
      </c>
      <c r="AZ44" s="20">
        <f t="shared" si="11"/>
        <v>115.91698456500575</v>
      </c>
      <c r="BA44" s="21">
        <f t="shared" si="12"/>
        <v>6.7013112390169561E-3</v>
      </c>
      <c r="BB44" s="19">
        <f t="shared" si="13"/>
        <v>173.68450000000121</v>
      </c>
      <c r="BC44" s="19">
        <f t="shared" si="14"/>
        <v>66.901160954741655</v>
      </c>
      <c r="BD44" s="20">
        <f t="shared" si="15"/>
        <v>106.78333904525955</v>
      </c>
      <c r="BE44" s="21">
        <f t="shared" si="16"/>
        <v>9.0184231956076E-2</v>
      </c>
      <c r="BF44" s="19">
        <f t="shared" si="17"/>
        <v>869.5690999999988</v>
      </c>
      <c r="BG44" s="19">
        <f t="shared" si="18"/>
        <v>821.91428938388879</v>
      </c>
      <c r="BH44" s="20">
        <f t="shared" si="19"/>
        <v>47.654810616110012</v>
      </c>
      <c r="BI44" s="21">
        <f t="shared" si="20"/>
        <v>-6.2340714262072551E-3</v>
      </c>
      <c r="BJ44" s="19">
        <f t="shared" si="21"/>
        <v>71.448200000000725</v>
      </c>
      <c r="BK44" s="19">
        <f t="shared" si="22"/>
        <v>-56.370199426736775</v>
      </c>
      <c r="BL44" s="20">
        <f t="shared" si="23"/>
        <v>127.8183994267375</v>
      </c>
      <c r="BM44" s="21">
        <f t="shared" si="24"/>
        <v>-1.1577883265885628E-2</v>
      </c>
      <c r="BN44" s="19">
        <f t="shared" si="25"/>
        <v>28.123199999999997</v>
      </c>
      <c r="BO44" s="19">
        <f t="shared" si="26"/>
        <v>-104.36481812156269</v>
      </c>
      <c r="BP44" s="20">
        <f t="shared" si="27"/>
        <v>132.48801812156267</v>
      </c>
      <c r="BQ44" s="21">
        <f t="shared" si="28"/>
        <v>5.7098442549674368E-2</v>
      </c>
      <c r="BR44" s="19">
        <f t="shared" si="29"/>
        <v>521.77119999999923</v>
      </c>
      <c r="BS44" s="19">
        <f t="shared" si="30"/>
        <v>484.90180857626575</v>
      </c>
      <c r="BT44" s="20">
        <f t="shared" si="31"/>
        <v>36.869391423733475</v>
      </c>
      <c r="BU44" s="21">
        <f t="shared" si="32"/>
        <v>1.1708745609001718E-2</v>
      </c>
      <c r="BV44" s="19">
        <f t="shared" si="33"/>
        <v>196.20560000000114</v>
      </c>
      <c r="BW44" s="19">
        <f t="shared" si="34"/>
        <v>97.137823678501917</v>
      </c>
      <c r="BX44" s="20">
        <f t="shared" si="35"/>
        <v>99.067776321499224</v>
      </c>
      <c r="BY44" s="21">
        <f t="shared" si="36"/>
        <v>1.8019397833683004E-2</v>
      </c>
      <c r="BZ44" s="19">
        <f t="shared" si="37"/>
        <v>250.92549999999937</v>
      </c>
      <c r="CA44" s="19">
        <f t="shared" si="38"/>
        <v>144.97058384665536</v>
      </c>
      <c r="CB44" s="20">
        <f t="shared" si="39"/>
        <v>105.95491615334402</v>
      </c>
      <c r="CC44" s="21">
        <f t="shared" si="40"/>
        <v>2.3232505462344812E-2</v>
      </c>
      <c r="CD44" s="19">
        <f t="shared" si="41"/>
        <v>383.86129999999957</v>
      </c>
      <c r="CE44" s="19">
        <f t="shared" si="42"/>
        <v>177.99328502415392</v>
      </c>
      <c r="CF44" s="20">
        <f t="shared" si="43"/>
        <v>205.86801497584565</v>
      </c>
      <c r="CG44" s="21">
        <f t="shared" si="44"/>
        <v>3.7349787050637136E-2</v>
      </c>
      <c r="CH44" s="19">
        <f t="shared" si="45"/>
        <v>745.06760000000031</v>
      </c>
      <c r="CI44" s="19">
        <f t="shared" si="46"/>
        <v>258.32316881355155</v>
      </c>
      <c r="CJ44" s="20">
        <f t="shared" si="47"/>
        <v>486.74443118644876</v>
      </c>
    </row>
    <row r="45" spans="1:88" x14ac:dyDescent="0.25">
      <c r="A45" s="7" t="s">
        <v>47</v>
      </c>
      <c r="B45" s="8">
        <v>10.792113870765</v>
      </c>
      <c r="C45" s="9">
        <v>40</v>
      </c>
      <c r="D45" s="8">
        <v>6.0079124977974203</v>
      </c>
      <c r="E45" s="9">
        <v>36</v>
      </c>
      <c r="F45" s="8">
        <v>14.7187635864918</v>
      </c>
      <c r="G45" s="9">
        <v>33</v>
      </c>
      <c r="H45" s="10">
        <v>6.8069065139999996</v>
      </c>
      <c r="I45" s="10">
        <v>8.0774833109999999</v>
      </c>
      <c r="J45" s="10">
        <v>12.201735145000001</v>
      </c>
      <c r="K45" s="10">
        <v>11.138</v>
      </c>
      <c r="L45" s="10">
        <v>6.8069065139999996</v>
      </c>
      <c r="M45" s="10">
        <v>7.3047411249999996</v>
      </c>
      <c r="N45" s="10">
        <v>7.4683475149999996</v>
      </c>
      <c r="O45" s="10">
        <v>7.5200581289999997</v>
      </c>
      <c r="P45" s="10">
        <v>7.8097848450000003</v>
      </c>
      <c r="Q45" s="10">
        <v>7.4099565979999999</v>
      </c>
      <c r="R45" s="10">
        <v>7.7639585169999998</v>
      </c>
      <c r="S45" s="10">
        <v>8.006565836</v>
      </c>
      <c r="T45" s="10">
        <v>7.6138215589999998</v>
      </c>
      <c r="U45" s="10">
        <v>7.8194848219999997</v>
      </c>
      <c r="V45" s="10">
        <v>8.0677235659999997</v>
      </c>
      <c r="W45" s="10">
        <v>8.0603584159999997</v>
      </c>
      <c r="X45" s="10">
        <v>8.0774833109999999</v>
      </c>
      <c r="Y45" s="10">
        <v>7.8903733569999996</v>
      </c>
      <c r="Z45" s="11">
        <v>75.42</v>
      </c>
      <c r="AA45" s="11">
        <v>79.7</v>
      </c>
      <c r="AB45" s="11">
        <v>79.073400000000007</v>
      </c>
      <c r="AC45" s="11">
        <v>77.931600000000003</v>
      </c>
      <c r="AD45" s="11">
        <v>78.875799999999998</v>
      </c>
      <c r="AE45" s="11">
        <v>73.827500000000001</v>
      </c>
      <c r="AF45" s="11">
        <v>75.714299999999994</v>
      </c>
      <c r="AG45" s="11">
        <v>76.626300000000001</v>
      </c>
      <c r="AH45" s="11">
        <v>71.217299999999994</v>
      </c>
      <c r="AI45" s="11">
        <v>71.870400000000004</v>
      </c>
      <c r="AJ45" s="11">
        <v>71.980099999999993</v>
      </c>
      <c r="AK45" s="11">
        <v>69.541600000000003</v>
      </c>
      <c r="AL45" s="11">
        <v>66.824600000000004</v>
      </c>
      <c r="AM45" s="11">
        <v>64.145799999999994</v>
      </c>
      <c r="AO45" s="18">
        <f t="shared" si="0"/>
        <v>-5.3701380175658731E-2</v>
      </c>
      <c r="AP45" s="19">
        <f t="shared" si="1"/>
        <v>-0.49783461100000004</v>
      </c>
      <c r="AQ45" s="19">
        <f t="shared" si="2"/>
        <v>-0.39227468023839401</v>
      </c>
      <c r="AR45" s="20">
        <f t="shared" si="3"/>
        <v>-0.10555993076160602</v>
      </c>
      <c r="AS45" s="18">
        <f t="shared" si="4"/>
        <v>7.9242830079394103E-3</v>
      </c>
      <c r="AT45" s="19">
        <f t="shared" si="5"/>
        <v>-0.16360638999999999</v>
      </c>
      <c r="AU45" s="19">
        <f t="shared" si="6"/>
        <v>5.9181299310501013E-2</v>
      </c>
      <c r="AV45" s="20">
        <f t="shared" si="7"/>
        <v>-0.222787689310501</v>
      </c>
      <c r="AW45" s="18">
        <f t="shared" si="8"/>
        <v>1.4651309609965706E-2</v>
      </c>
      <c r="AX45" s="19">
        <f t="shared" si="9"/>
        <v>-5.1710614000000099E-2</v>
      </c>
      <c r="AY45" s="19">
        <f t="shared" si="10"/>
        <v>0.11017869993291843</v>
      </c>
      <c r="AZ45" s="20">
        <f t="shared" si="11"/>
        <v>-0.16188931393291853</v>
      </c>
      <c r="BA45" s="18">
        <f t="shared" si="12"/>
        <v>-1.1970718522030776E-2</v>
      </c>
      <c r="BB45" s="19">
        <f t="shared" si="13"/>
        <v>-0.28972671600000055</v>
      </c>
      <c r="BC45" s="19">
        <f t="shared" si="14"/>
        <v>-9.3488736097116762E-2</v>
      </c>
      <c r="BD45" s="20">
        <f t="shared" si="15"/>
        <v>-0.19623797990288377</v>
      </c>
      <c r="BE45" s="18">
        <f t="shared" si="16"/>
        <v>6.8379668822593179E-2</v>
      </c>
      <c r="BF45" s="19">
        <f t="shared" si="17"/>
        <v>0.3998282470000003</v>
      </c>
      <c r="BG45" s="19">
        <f t="shared" si="18"/>
        <v>0.50669037816102924</v>
      </c>
      <c r="BH45" s="20">
        <f t="shared" si="19"/>
        <v>-0.10686213116102894</v>
      </c>
      <c r="BI45" s="18">
        <f t="shared" si="20"/>
        <v>-2.4919995298114016E-2</v>
      </c>
      <c r="BJ45" s="19">
        <f t="shared" si="21"/>
        <v>-0.35400191899999989</v>
      </c>
      <c r="BK45" s="19">
        <f t="shared" si="22"/>
        <v>-0.19347780973839226</v>
      </c>
      <c r="BL45" s="20">
        <f t="shared" si="23"/>
        <v>-0.16052410926160762</v>
      </c>
      <c r="BM45" s="18">
        <f t="shared" si="24"/>
        <v>-1.1901918792894949E-2</v>
      </c>
      <c r="BN45" s="19">
        <f t="shared" si="25"/>
        <v>-0.24260731900000021</v>
      </c>
      <c r="BO45" s="19">
        <f t="shared" si="26"/>
        <v>-9.5293496390039062E-2</v>
      </c>
      <c r="BP45" s="20">
        <f t="shared" si="27"/>
        <v>-0.14731382260996115</v>
      </c>
      <c r="BQ45" s="18">
        <f t="shared" si="28"/>
        <v>7.5950646823173679E-2</v>
      </c>
      <c r="BR45" s="19">
        <f t="shared" si="29"/>
        <v>0.39274427700000025</v>
      </c>
      <c r="BS45" s="19">
        <f t="shared" si="30"/>
        <v>0.57827467220227458</v>
      </c>
      <c r="BT45" s="20">
        <f t="shared" si="31"/>
        <v>-0.18553039520227432</v>
      </c>
      <c r="BU45" s="18">
        <f t="shared" si="32"/>
        <v>-9.0871902758299528E-3</v>
      </c>
      <c r="BV45" s="19">
        <f t="shared" si="33"/>
        <v>-0.20566326299999993</v>
      </c>
      <c r="BW45" s="19">
        <f t="shared" si="34"/>
        <v>-7.1057146436478313E-2</v>
      </c>
      <c r="BX45" s="20">
        <f t="shared" si="35"/>
        <v>-0.13460611656352162</v>
      </c>
      <c r="BY45" s="18">
        <f t="shared" si="36"/>
        <v>-1.5240323367151404E-3</v>
      </c>
      <c r="BZ45" s="19">
        <f t="shared" si="37"/>
        <v>-0.24823874400000001</v>
      </c>
      <c r="CA45" s="19">
        <f t="shared" si="38"/>
        <v>-1.2295471598262785E-2</v>
      </c>
      <c r="CB45" s="20">
        <f t="shared" si="39"/>
        <v>-0.23594327240173724</v>
      </c>
      <c r="CC45" s="18">
        <f t="shared" si="40"/>
        <v>3.5065342183671216E-2</v>
      </c>
      <c r="CD45" s="19">
        <f t="shared" si="41"/>
        <v>7.3651500000000425E-3</v>
      </c>
      <c r="CE45" s="19">
        <f t="shared" si="42"/>
        <v>0.28263922598007407</v>
      </c>
      <c r="CF45" s="20">
        <f t="shared" si="43"/>
        <v>-0.27527407598007403</v>
      </c>
      <c r="CG45" s="18">
        <f t="shared" si="44"/>
        <v>4.0658679588055878E-2</v>
      </c>
      <c r="CH45" s="19">
        <f t="shared" si="45"/>
        <v>-1.7124895000000251E-2</v>
      </c>
      <c r="CI45" s="19">
        <f t="shared" si="46"/>
        <v>0.32841980581981772</v>
      </c>
      <c r="CJ45" s="20">
        <f t="shared" si="47"/>
        <v>-0.34554470081981797</v>
      </c>
    </row>
    <row r="46" spans="1:88" x14ac:dyDescent="0.25">
      <c r="A46" s="7" t="s">
        <v>48</v>
      </c>
      <c r="B46" s="8">
        <v>14.9074864350137</v>
      </c>
      <c r="C46" s="9">
        <v>33</v>
      </c>
      <c r="D46" s="8">
        <v>6.3047053192876801</v>
      </c>
      <c r="E46" s="9">
        <v>34</v>
      </c>
      <c r="F46" s="8">
        <v>16.524171430725101</v>
      </c>
      <c r="G46" s="9">
        <v>24</v>
      </c>
      <c r="H46" s="10">
        <v>6430.5793000000003</v>
      </c>
      <c r="I46" s="10">
        <v>5237.3742000000002</v>
      </c>
      <c r="J46" s="10">
        <v>5430.8013000000001</v>
      </c>
      <c r="K46" s="10">
        <v>4381.9070000000002</v>
      </c>
      <c r="L46" s="10">
        <v>6430.5793000000003</v>
      </c>
      <c r="M46" s="10">
        <v>6662.6172999999999</v>
      </c>
      <c r="N46" s="10">
        <v>6549.3188</v>
      </c>
      <c r="O46" s="10">
        <v>6270.4210000000003</v>
      </c>
      <c r="P46" s="10">
        <v>6239.7385999999997</v>
      </c>
      <c r="Q46" s="10">
        <v>5794.5306</v>
      </c>
      <c r="R46" s="10">
        <v>5901.8775999999998</v>
      </c>
      <c r="S46" s="10">
        <v>5947.9802</v>
      </c>
      <c r="T46" s="10">
        <v>5660.8068999999996</v>
      </c>
      <c r="U46" s="10">
        <v>5626.7704999999996</v>
      </c>
      <c r="V46" s="10">
        <v>5473.6309000000001</v>
      </c>
      <c r="W46" s="10">
        <v>5347.5726999999997</v>
      </c>
      <c r="X46" s="10">
        <v>5237.3742000000002</v>
      </c>
      <c r="Y46" s="10">
        <v>4966.8996999999999</v>
      </c>
      <c r="Z46" s="11">
        <v>143.64760000000001</v>
      </c>
      <c r="AA46" s="11">
        <v>151.11369999999999</v>
      </c>
      <c r="AB46" s="11">
        <v>150.02269999999999</v>
      </c>
      <c r="AC46" s="11">
        <v>144.339</v>
      </c>
      <c r="AD46" s="11">
        <v>144.10769999999999</v>
      </c>
      <c r="AE46" s="11">
        <v>134.40710000000001</v>
      </c>
      <c r="AF46" s="11">
        <v>137.39959999999999</v>
      </c>
      <c r="AG46" s="11">
        <v>139.35579999999999</v>
      </c>
      <c r="AH46" s="11">
        <v>133.113</v>
      </c>
      <c r="AI46" s="11">
        <v>132.67930000000001</v>
      </c>
      <c r="AJ46" s="11">
        <v>129.09219999999999</v>
      </c>
      <c r="AK46" s="11">
        <v>126.69970000000001</v>
      </c>
      <c r="AL46" s="11">
        <v>122.0198</v>
      </c>
      <c r="AM46" s="11">
        <v>117.253</v>
      </c>
      <c r="AO46" s="21">
        <f t="shared" si="0"/>
        <v>-4.9407168244838047E-2</v>
      </c>
      <c r="AP46" s="19">
        <f t="shared" si="1"/>
        <v>-232.03799999999956</v>
      </c>
      <c r="AQ46" s="19">
        <f t="shared" si="2"/>
        <v>-329.18105389206858</v>
      </c>
      <c r="AR46" s="20">
        <f t="shared" si="3"/>
        <v>97.14305389206902</v>
      </c>
      <c r="AS46" s="21">
        <f t="shared" si="4"/>
        <v>7.2722328021026707E-3</v>
      </c>
      <c r="AT46" s="19">
        <f t="shared" si="5"/>
        <v>113.29849999999988</v>
      </c>
      <c r="AU46" s="19">
        <f t="shared" si="6"/>
        <v>47.628171008787703</v>
      </c>
      <c r="AV46" s="20">
        <f t="shared" si="7"/>
        <v>65.670328991212173</v>
      </c>
      <c r="AW46" s="21">
        <f t="shared" si="8"/>
        <v>3.9377437837313463E-2</v>
      </c>
      <c r="AX46" s="19">
        <f t="shared" si="9"/>
        <v>278.89779999999973</v>
      </c>
      <c r="AY46" s="19">
        <f t="shared" si="10"/>
        <v>246.91311314128492</v>
      </c>
      <c r="AZ46" s="20">
        <f t="shared" si="11"/>
        <v>31.984686858714809</v>
      </c>
      <c r="BA46" s="21">
        <f t="shared" si="12"/>
        <v>1.6050495566857601E-3</v>
      </c>
      <c r="BB46" s="19">
        <f t="shared" si="13"/>
        <v>30.682400000000598</v>
      </c>
      <c r="BC46" s="19">
        <f t="shared" si="14"/>
        <v>10.015089673765026</v>
      </c>
      <c r="BD46" s="20">
        <f t="shared" si="15"/>
        <v>20.667310326235572</v>
      </c>
      <c r="BE46" s="21">
        <f t="shared" si="16"/>
        <v>7.2173270608472159E-2</v>
      </c>
      <c r="BF46" s="19">
        <f t="shared" si="17"/>
        <v>445.20799999999963</v>
      </c>
      <c r="BG46" s="19">
        <f t="shared" si="18"/>
        <v>418.21022504287254</v>
      </c>
      <c r="BH46" s="20">
        <f t="shared" si="19"/>
        <v>26.997774957127092</v>
      </c>
      <c r="BI46" s="21">
        <f t="shared" si="20"/>
        <v>-2.1779539387305192E-2</v>
      </c>
      <c r="BJ46" s="19">
        <f t="shared" si="21"/>
        <v>-107.34699999999975</v>
      </c>
      <c r="BK46" s="19">
        <f t="shared" si="22"/>
        <v>-128.54017564825423</v>
      </c>
      <c r="BL46" s="20">
        <f t="shared" si="23"/>
        <v>21.193175648254481</v>
      </c>
      <c r="BM46" s="21">
        <f t="shared" si="24"/>
        <v>-1.4037449463890241E-2</v>
      </c>
      <c r="BN46" s="19">
        <f t="shared" si="25"/>
        <v>-46.102600000000166</v>
      </c>
      <c r="BO46" s="19">
        <f t="shared" si="26"/>
        <v>-83.49447146971977</v>
      </c>
      <c r="BP46" s="20">
        <f t="shared" si="27"/>
        <v>37.391871469719604</v>
      </c>
      <c r="BQ46" s="21">
        <f t="shared" si="28"/>
        <v>4.689849977087128E-2</v>
      </c>
      <c r="BR46" s="19">
        <f t="shared" si="29"/>
        <v>287.17330000000038</v>
      </c>
      <c r="BS46" s="19">
        <f t="shared" si="30"/>
        <v>265.48335110259654</v>
      </c>
      <c r="BT46" s="20">
        <f t="shared" si="31"/>
        <v>21.689948897403838</v>
      </c>
      <c r="BU46" s="21">
        <f t="shared" si="32"/>
        <v>3.26878420371518E-3</v>
      </c>
      <c r="BV46" s="19">
        <f t="shared" si="33"/>
        <v>34.036399999999958</v>
      </c>
      <c r="BW46" s="19">
        <f t="shared" si="34"/>
        <v>18.392698528330563</v>
      </c>
      <c r="BX46" s="20">
        <f t="shared" si="35"/>
        <v>15.643701471669395</v>
      </c>
      <c r="BY46" s="21">
        <f t="shared" si="36"/>
        <v>2.7787116495032398E-2</v>
      </c>
      <c r="BZ46" s="19">
        <f t="shared" si="37"/>
        <v>153.13959999999952</v>
      </c>
      <c r="CA46" s="19">
        <f t="shared" si="38"/>
        <v>152.09641946910904</v>
      </c>
      <c r="CB46" s="20">
        <f t="shared" si="39"/>
        <v>1.0431805308904814</v>
      </c>
      <c r="CC46" s="21">
        <f t="shared" si="40"/>
        <v>1.8883233346250892E-2</v>
      </c>
      <c r="CD46" s="19">
        <f t="shared" si="41"/>
        <v>126.0582000000004</v>
      </c>
      <c r="CE46" s="19">
        <f t="shared" si="42"/>
        <v>100.97946313014091</v>
      </c>
      <c r="CF46" s="20">
        <f t="shared" si="43"/>
        <v>25.078736869859483</v>
      </c>
      <c r="CG46" s="21">
        <f t="shared" si="44"/>
        <v>3.8353611463057664E-2</v>
      </c>
      <c r="CH46" s="19">
        <f t="shared" si="45"/>
        <v>110.19849999999951</v>
      </c>
      <c r="CI46" s="19">
        <f t="shared" si="46"/>
        <v>200.87221515344248</v>
      </c>
      <c r="CJ46" s="20">
        <f t="shared" si="47"/>
        <v>-90.67371515344297</v>
      </c>
    </row>
    <row r="47" spans="1:88" x14ac:dyDescent="0.25">
      <c r="A47" s="7" t="s">
        <v>49</v>
      </c>
      <c r="B47" s="8">
        <v>16.223103193002</v>
      </c>
      <c r="C47" s="9">
        <v>28</v>
      </c>
      <c r="D47" s="8">
        <v>10.2204119912232</v>
      </c>
      <c r="E47" s="9">
        <v>15</v>
      </c>
      <c r="F47" s="8">
        <v>16.439942622928498</v>
      </c>
      <c r="G47" s="9">
        <v>25</v>
      </c>
      <c r="H47" s="10">
        <v>2632.4631506153</v>
      </c>
      <c r="I47" s="10">
        <v>1456.0543003738001</v>
      </c>
      <c r="J47" s="10">
        <v>1262.169085409</v>
      </c>
      <c r="K47" s="10">
        <v>1315.8323</v>
      </c>
      <c r="L47" s="10">
        <v>2632.4631506153</v>
      </c>
      <c r="M47" s="10">
        <v>2653.077505276</v>
      </c>
      <c r="N47" s="10">
        <v>2563.2422126639999</v>
      </c>
      <c r="O47" s="10">
        <v>2391.3964179715999</v>
      </c>
      <c r="P47" s="10">
        <v>2261.196645343</v>
      </c>
      <c r="Q47" s="10">
        <v>2087.5437308341002</v>
      </c>
      <c r="R47" s="10">
        <v>2017.3294588209001</v>
      </c>
      <c r="S47" s="10">
        <v>1947.4957200280001</v>
      </c>
      <c r="T47" s="10">
        <v>1778.4012824467</v>
      </c>
      <c r="U47" s="10">
        <v>1702.4892367332</v>
      </c>
      <c r="V47" s="10">
        <v>1619.5442487739001</v>
      </c>
      <c r="W47" s="10">
        <v>1499.9201798823999</v>
      </c>
      <c r="X47" s="10">
        <v>1456.0543003738001</v>
      </c>
      <c r="Y47" s="10">
        <v>1382.0733041689</v>
      </c>
      <c r="Z47" s="11">
        <v>103.7362</v>
      </c>
      <c r="AA47" s="11">
        <v>107.47539999999999</v>
      </c>
      <c r="AB47" s="11">
        <v>108.13630000000001</v>
      </c>
      <c r="AC47" s="11">
        <v>103.8522</v>
      </c>
      <c r="AD47" s="11">
        <v>102.7334</v>
      </c>
      <c r="AE47" s="11">
        <v>98.383899999999997</v>
      </c>
      <c r="AF47" s="11">
        <v>98.661900000000003</v>
      </c>
      <c r="AG47" s="11">
        <v>100.5972</v>
      </c>
      <c r="AH47" s="11">
        <v>96.437799999999996</v>
      </c>
      <c r="AI47" s="11">
        <v>96.073999999999998</v>
      </c>
      <c r="AJ47" s="11">
        <v>95.347300000000004</v>
      </c>
      <c r="AK47" s="11">
        <v>90.057100000000005</v>
      </c>
      <c r="AL47" s="11">
        <v>87.656700000000001</v>
      </c>
      <c r="AM47" s="11">
        <v>83.659599999999998</v>
      </c>
      <c r="AO47" s="18">
        <f t="shared" si="0"/>
        <v>-3.4791217339037554E-2</v>
      </c>
      <c r="AP47" s="19">
        <f t="shared" si="1"/>
        <v>-20.614354660699973</v>
      </c>
      <c r="AQ47" s="19">
        <f t="shared" si="2"/>
        <v>-92.303796103368867</v>
      </c>
      <c r="AR47" s="20">
        <f t="shared" si="3"/>
        <v>71.689441442668894</v>
      </c>
      <c r="AS47" s="18">
        <f t="shared" si="4"/>
        <v>-6.1117312132929662E-3</v>
      </c>
      <c r="AT47" s="19">
        <f t="shared" si="5"/>
        <v>89.835292612000103</v>
      </c>
      <c r="AU47" s="19">
        <f t="shared" si="6"/>
        <v>-15.665847438368695</v>
      </c>
      <c r="AV47" s="20">
        <f t="shared" si="7"/>
        <v>105.5011400503688</v>
      </c>
      <c r="AW47" s="18">
        <f t="shared" si="8"/>
        <v>4.1251894519326593E-2</v>
      </c>
      <c r="AX47" s="19">
        <f t="shared" si="9"/>
        <v>171.84579469239998</v>
      </c>
      <c r="AY47" s="19">
        <f t="shared" si="10"/>
        <v>98.64963278805989</v>
      </c>
      <c r="AZ47" s="20">
        <f t="shared" si="11"/>
        <v>73.196161904340087</v>
      </c>
      <c r="BA47" s="18">
        <f t="shared" si="12"/>
        <v>1.0890323886876061E-2</v>
      </c>
      <c r="BB47" s="19">
        <f t="shared" si="13"/>
        <v>130.19977262859993</v>
      </c>
      <c r="BC47" s="19">
        <f t="shared" si="14"/>
        <v>24.625163839702889</v>
      </c>
      <c r="BD47" s="20">
        <f t="shared" si="15"/>
        <v>105.57460878889704</v>
      </c>
      <c r="BE47" s="18">
        <f t="shared" si="16"/>
        <v>4.4209469232262662E-2</v>
      </c>
      <c r="BF47" s="19">
        <f t="shared" si="17"/>
        <v>173.65291450889981</v>
      </c>
      <c r="BG47" s="19">
        <f t="shared" si="18"/>
        <v>92.289200339312956</v>
      </c>
      <c r="BH47" s="20">
        <f t="shared" si="19"/>
        <v>81.363714169586856</v>
      </c>
      <c r="BI47" s="18">
        <f t="shared" si="20"/>
        <v>-2.8177036931176652E-3</v>
      </c>
      <c r="BJ47" s="19">
        <f t="shared" si="21"/>
        <v>70.214272013200116</v>
      </c>
      <c r="BK47" s="19">
        <f t="shared" si="22"/>
        <v>-5.6842366663547113</v>
      </c>
      <c r="BL47" s="20">
        <f t="shared" si="23"/>
        <v>75.898508679554823</v>
      </c>
      <c r="BM47" s="18">
        <f t="shared" si="24"/>
        <v>-1.9238110007037949E-2</v>
      </c>
      <c r="BN47" s="19">
        <f t="shared" si="25"/>
        <v>69.833738792900022</v>
      </c>
      <c r="BO47" s="19">
        <f t="shared" si="26"/>
        <v>-37.466136900134245</v>
      </c>
      <c r="BP47" s="20">
        <f t="shared" si="27"/>
        <v>107.29987569303427</v>
      </c>
      <c r="BQ47" s="18">
        <f t="shared" si="28"/>
        <v>4.3130390780378704E-2</v>
      </c>
      <c r="BR47" s="19">
        <f t="shared" si="29"/>
        <v>169.0944375813001</v>
      </c>
      <c r="BS47" s="19">
        <f t="shared" si="30"/>
        <v>76.703142276252805</v>
      </c>
      <c r="BT47" s="20">
        <f t="shared" si="31"/>
        <v>92.391295305047294</v>
      </c>
      <c r="BU47" s="18">
        <f t="shared" si="32"/>
        <v>3.7866644461560638E-3</v>
      </c>
      <c r="BV47" s="19">
        <f t="shared" si="33"/>
        <v>75.912045713499992</v>
      </c>
      <c r="BW47" s="19">
        <f t="shared" si="34"/>
        <v>6.4467554627009829</v>
      </c>
      <c r="BX47" s="20">
        <f t="shared" si="35"/>
        <v>69.465290250799015</v>
      </c>
      <c r="BY47" s="18">
        <f t="shared" si="36"/>
        <v>7.6216106801135835E-3</v>
      </c>
      <c r="BZ47" s="19">
        <f t="shared" si="37"/>
        <v>82.944987959299851</v>
      </c>
      <c r="CA47" s="19">
        <f t="shared" si="38"/>
        <v>12.343535743371687</v>
      </c>
      <c r="CB47" s="20">
        <f t="shared" si="39"/>
        <v>70.601452215928163</v>
      </c>
      <c r="CC47" s="18">
        <f t="shared" si="40"/>
        <v>5.8742731000665113E-2</v>
      </c>
      <c r="CD47" s="19">
        <f t="shared" si="41"/>
        <v>119.6240688915002</v>
      </c>
      <c r="CE47" s="19">
        <f t="shared" si="42"/>
        <v>88.109407649301048</v>
      </c>
      <c r="CF47" s="20">
        <f t="shared" si="43"/>
        <v>31.514661242199153</v>
      </c>
      <c r="CG47" s="18">
        <f t="shared" si="44"/>
        <v>2.7384101842757084E-2</v>
      </c>
      <c r="CH47" s="19">
        <f t="shared" si="45"/>
        <v>43.865879508599846</v>
      </c>
      <c r="CI47" s="19">
        <f t="shared" si="46"/>
        <v>39.872739250020558</v>
      </c>
      <c r="CJ47" s="20">
        <f t="shared" si="47"/>
        <v>3.9931402585792881</v>
      </c>
    </row>
    <row r="48" spans="1:88" x14ac:dyDescent="0.25">
      <c r="A48" s="7" t="s">
        <v>50</v>
      </c>
      <c r="B48" s="8">
        <v>21.340140401863799</v>
      </c>
      <c r="C48" s="9">
        <v>15</v>
      </c>
      <c r="D48" s="8">
        <v>12.1145952544725</v>
      </c>
      <c r="E48" s="9">
        <v>7</v>
      </c>
      <c r="F48" s="8" t="s">
        <v>15</v>
      </c>
      <c r="G48" s="9" t="s">
        <v>15</v>
      </c>
      <c r="H48" s="10">
        <v>1219.0281650310001</v>
      </c>
      <c r="I48" s="10">
        <v>526.5244820099</v>
      </c>
      <c r="J48" s="10">
        <v>206.8002829031</v>
      </c>
      <c r="K48" s="10">
        <v>122.353416842</v>
      </c>
      <c r="L48" s="10">
        <v>1219.0281650310001</v>
      </c>
      <c r="M48" s="10">
        <v>1187.7670525161</v>
      </c>
      <c r="N48" s="10">
        <v>1091.887104787</v>
      </c>
      <c r="O48" s="10">
        <v>981.22558261699999</v>
      </c>
      <c r="P48" s="10">
        <v>912.25938211410005</v>
      </c>
      <c r="Q48" s="10">
        <v>838.60919898229997</v>
      </c>
      <c r="R48" s="10">
        <v>803.14835493279998</v>
      </c>
      <c r="S48" s="10">
        <v>771.3351213318</v>
      </c>
      <c r="T48" s="10">
        <v>704.86865326290001</v>
      </c>
      <c r="U48" s="10">
        <v>679.20825217080005</v>
      </c>
      <c r="V48" s="10">
        <v>656.39488406370003</v>
      </c>
      <c r="W48" s="10">
        <v>600.72914273569995</v>
      </c>
      <c r="X48" s="10">
        <v>526.5244820099</v>
      </c>
      <c r="Y48" s="10">
        <v>485.82861927509998</v>
      </c>
      <c r="Z48" s="11">
        <v>17.546900000000001</v>
      </c>
      <c r="AA48" s="11">
        <v>18.288900000000002</v>
      </c>
      <c r="AB48" s="11">
        <v>18.496300000000002</v>
      </c>
      <c r="AC48" s="11">
        <v>17.805</v>
      </c>
      <c r="AD48" s="11">
        <v>17.389199999999999</v>
      </c>
      <c r="AE48" s="11">
        <v>16.614899999999999</v>
      </c>
      <c r="AF48" s="11">
        <v>16.6004</v>
      </c>
      <c r="AG48" s="11">
        <v>16.620200000000001</v>
      </c>
      <c r="AH48" s="11">
        <v>15.6785</v>
      </c>
      <c r="AI48" s="11">
        <v>15.580500000000001</v>
      </c>
      <c r="AJ48" s="11">
        <v>15.5397</v>
      </c>
      <c r="AK48" s="11">
        <v>14.786799999999999</v>
      </c>
      <c r="AL48" s="11">
        <v>14.126099999999999</v>
      </c>
      <c r="AM48" s="11">
        <v>13.623699999999999</v>
      </c>
      <c r="AO48" s="21">
        <f t="shared" si="0"/>
        <v>-4.0571056761204927E-2</v>
      </c>
      <c r="AP48" s="19">
        <f t="shared" si="1"/>
        <v>31.261112514900105</v>
      </c>
      <c r="AQ48" s="19">
        <f t="shared" si="2"/>
        <v>-48.188964506719763</v>
      </c>
      <c r="AR48" s="20">
        <f t="shared" si="3"/>
        <v>79.450077021619876</v>
      </c>
      <c r="AS48" s="21">
        <f t="shared" si="4"/>
        <v>-1.1213053421495098E-2</v>
      </c>
      <c r="AT48" s="19">
        <f t="shared" si="5"/>
        <v>95.879947729099968</v>
      </c>
      <c r="AU48" s="19">
        <f t="shared" si="6"/>
        <v>-12.243388436218247</v>
      </c>
      <c r="AV48" s="20">
        <f t="shared" si="7"/>
        <v>108.12333616531822</v>
      </c>
      <c r="AW48" s="21">
        <f t="shared" si="8"/>
        <v>3.8826172423476656E-2</v>
      </c>
      <c r="AX48" s="19">
        <f t="shared" si="9"/>
        <v>110.66152217000001</v>
      </c>
      <c r="AY48" s="19">
        <f t="shared" si="10"/>
        <v>38.09723365701398</v>
      </c>
      <c r="AZ48" s="20">
        <f t="shared" si="11"/>
        <v>72.564288512986025</v>
      </c>
      <c r="BA48" s="21">
        <f t="shared" si="12"/>
        <v>2.3911393278586757E-2</v>
      </c>
      <c r="BB48" s="19">
        <f t="shared" si="13"/>
        <v>68.966200502899937</v>
      </c>
      <c r="BC48" s="19">
        <f t="shared" si="14"/>
        <v>21.813392857810801</v>
      </c>
      <c r="BD48" s="20">
        <f t="shared" si="15"/>
        <v>47.15280764508914</v>
      </c>
      <c r="BE48" s="21">
        <f t="shared" si="16"/>
        <v>4.6602748135709533E-2</v>
      </c>
      <c r="BF48" s="19">
        <f t="shared" si="17"/>
        <v>73.650183131800077</v>
      </c>
      <c r="BG48" s="19">
        <f t="shared" si="18"/>
        <v>39.081493284461246</v>
      </c>
      <c r="BH48" s="20">
        <f t="shared" si="19"/>
        <v>34.568689847338831</v>
      </c>
      <c r="BI48" s="21">
        <f t="shared" si="20"/>
        <v>8.7347292836306234E-4</v>
      </c>
      <c r="BJ48" s="19">
        <f t="shared" si="21"/>
        <v>35.460844049499997</v>
      </c>
      <c r="BK48" s="19">
        <f t="shared" si="22"/>
        <v>0.70152834549312892</v>
      </c>
      <c r="BL48" s="20">
        <f t="shared" si="23"/>
        <v>34.759315704006866</v>
      </c>
      <c r="BM48" s="21">
        <f t="shared" si="24"/>
        <v>-1.1913214040745622E-3</v>
      </c>
      <c r="BN48" s="19">
        <f t="shared" si="25"/>
        <v>31.813233600999979</v>
      </c>
      <c r="BO48" s="19">
        <f t="shared" si="26"/>
        <v>-0.91890803975702273</v>
      </c>
      <c r="BP48" s="20">
        <f t="shared" si="27"/>
        <v>32.732141640757</v>
      </c>
      <c r="BQ48" s="21">
        <f t="shared" si="28"/>
        <v>6.0063143795643772E-2</v>
      </c>
      <c r="BR48" s="19">
        <f t="shared" si="29"/>
        <v>66.466468068899985</v>
      </c>
      <c r="BS48" s="19">
        <f t="shared" si="30"/>
        <v>42.336627277971331</v>
      </c>
      <c r="BT48" s="20">
        <f t="shared" si="31"/>
        <v>24.129840790928654</v>
      </c>
      <c r="BU48" s="21">
        <f t="shared" si="32"/>
        <v>6.2899136741438964E-3</v>
      </c>
      <c r="BV48" s="19">
        <f t="shared" si="33"/>
        <v>25.66040109209996</v>
      </c>
      <c r="BW48" s="19">
        <f t="shared" si="34"/>
        <v>4.2721612729204912</v>
      </c>
      <c r="BX48" s="20">
        <f t="shared" si="35"/>
        <v>21.388239819179468</v>
      </c>
      <c r="BY48" s="21">
        <f t="shared" si="36"/>
        <v>2.6255333114539427E-3</v>
      </c>
      <c r="BZ48" s="19">
        <f t="shared" si="37"/>
        <v>22.813368107100018</v>
      </c>
      <c r="CA48" s="19">
        <f t="shared" si="38"/>
        <v>1.7233866335771932</v>
      </c>
      <c r="CB48" s="20">
        <f t="shared" si="39"/>
        <v>21.089981473522826</v>
      </c>
      <c r="CC48" s="21">
        <f t="shared" si="40"/>
        <v>5.0917034111504882E-2</v>
      </c>
      <c r="CD48" s="19">
        <f t="shared" si="41"/>
        <v>55.665741328000081</v>
      </c>
      <c r="CE48" s="19">
        <f t="shared" si="42"/>
        <v>30.587346252448718</v>
      </c>
      <c r="CF48" s="20">
        <f t="shared" si="43"/>
        <v>25.078395075551363</v>
      </c>
      <c r="CG48" s="21">
        <f t="shared" si="44"/>
        <v>4.6771578850496619E-2</v>
      </c>
      <c r="CH48" s="19">
        <f t="shared" si="45"/>
        <v>74.204660725799954</v>
      </c>
      <c r="CI48" s="19">
        <f t="shared" si="46"/>
        <v>24.626381327042925</v>
      </c>
      <c r="CJ48" s="20">
        <f t="shared" si="47"/>
        <v>49.578279398757033</v>
      </c>
    </row>
    <row r="49" spans="1:88" x14ac:dyDescent="0.25">
      <c r="A49" s="7" t="s">
        <v>51</v>
      </c>
      <c r="B49" s="8">
        <v>25.527313474435399</v>
      </c>
      <c r="C49" s="9">
        <v>8</v>
      </c>
      <c r="D49" s="8">
        <v>9.9704402233289393</v>
      </c>
      <c r="E49" s="9">
        <v>16</v>
      </c>
      <c r="F49" s="8">
        <v>15.1682304296915</v>
      </c>
      <c r="G49" s="9">
        <v>30</v>
      </c>
      <c r="H49" s="10">
        <v>52.284300000000002</v>
      </c>
      <c r="I49" s="10">
        <v>53.911499999999997</v>
      </c>
      <c r="J49" s="10">
        <v>95.715599999999995</v>
      </c>
      <c r="K49" s="10">
        <v>94.093400000000003</v>
      </c>
      <c r="L49" s="10">
        <v>52.284300000000002</v>
      </c>
      <c r="M49" s="10">
        <v>54.709499999999998</v>
      </c>
      <c r="N49" s="10">
        <v>53.803699999999999</v>
      </c>
      <c r="O49" s="10">
        <v>53.623699999999999</v>
      </c>
      <c r="P49" s="10">
        <v>54.079000000000001</v>
      </c>
      <c r="Q49" s="10">
        <v>52.321199999999997</v>
      </c>
      <c r="R49" s="10">
        <v>53.808900000000001</v>
      </c>
      <c r="S49" s="10">
        <v>54.9056</v>
      </c>
      <c r="T49" s="10">
        <v>53.0869</v>
      </c>
      <c r="U49" s="10">
        <v>54.631399999999999</v>
      </c>
      <c r="V49" s="10">
        <v>54.2575</v>
      </c>
      <c r="W49" s="10">
        <v>53.191299999999998</v>
      </c>
      <c r="X49" s="10">
        <v>53.911499999999997</v>
      </c>
      <c r="Y49" s="10">
        <v>54.633499999999998</v>
      </c>
      <c r="Z49" s="11">
        <v>76.16</v>
      </c>
      <c r="AA49" s="11">
        <v>78.319999999999993</v>
      </c>
      <c r="AB49" s="11">
        <v>75.47</v>
      </c>
      <c r="AC49" s="11">
        <v>73.84</v>
      </c>
      <c r="AD49" s="11">
        <v>72.900000000000006</v>
      </c>
      <c r="AE49" s="11">
        <v>69.16</v>
      </c>
      <c r="AF49" s="11">
        <v>70.13</v>
      </c>
      <c r="AG49" s="11">
        <v>70.62</v>
      </c>
      <c r="AH49" s="11">
        <v>66.95</v>
      </c>
      <c r="AI49" s="11">
        <v>67.34</v>
      </c>
      <c r="AJ49" s="11">
        <v>65.34</v>
      </c>
      <c r="AK49" s="11">
        <v>62.36</v>
      </c>
      <c r="AL49" s="11">
        <v>60.16</v>
      </c>
      <c r="AM49" s="11">
        <v>58.23</v>
      </c>
      <c r="AO49" s="18">
        <f t="shared" si="0"/>
        <v>-2.7579162410623043E-2</v>
      </c>
      <c r="AP49" s="19">
        <f t="shared" si="1"/>
        <v>-2.4251999999999967</v>
      </c>
      <c r="AQ49" s="19">
        <f t="shared" si="2"/>
        <v>-1.5088421859039813</v>
      </c>
      <c r="AR49" s="20">
        <f t="shared" si="3"/>
        <v>-0.91635781409601536</v>
      </c>
      <c r="AS49" s="18">
        <f t="shared" si="4"/>
        <v>3.7763349675367618E-2</v>
      </c>
      <c r="AT49" s="19">
        <f t="shared" si="5"/>
        <v>0.90579999999999927</v>
      </c>
      <c r="AU49" s="19">
        <f t="shared" si="6"/>
        <v>2.0318079369285766</v>
      </c>
      <c r="AV49" s="20">
        <f t="shared" si="7"/>
        <v>-1.1260079369285774</v>
      </c>
      <c r="AW49" s="18">
        <f t="shared" si="8"/>
        <v>2.2074756229685744E-2</v>
      </c>
      <c r="AX49" s="19">
        <f t="shared" si="9"/>
        <v>0.17999999999999972</v>
      </c>
      <c r="AY49" s="19">
        <f t="shared" si="10"/>
        <v>1.1837301056337994</v>
      </c>
      <c r="AZ49" s="20">
        <f t="shared" si="11"/>
        <v>-1.0037301056337997</v>
      </c>
      <c r="BA49" s="18">
        <f t="shared" si="12"/>
        <v>1.2894375857338788E-2</v>
      </c>
      <c r="BB49" s="19">
        <f t="shared" si="13"/>
        <v>-0.45530000000000115</v>
      </c>
      <c r="BC49" s="19">
        <f t="shared" si="14"/>
        <v>0.69731495198902438</v>
      </c>
      <c r="BD49" s="20">
        <f t="shared" si="15"/>
        <v>-1.1526149519890256</v>
      </c>
      <c r="BE49" s="18">
        <f t="shared" si="16"/>
        <v>5.4077501445922632E-2</v>
      </c>
      <c r="BF49" s="19">
        <f t="shared" si="17"/>
        <v>1.7578000000000031</v>
      </c>
      <c r="BG49" s="19">
        <f t="shared" si="18"/>
        <v>2.8293997686524071</v>
      </c>
      <c r="BH49" s="20">
        <f t="shared" si="19"/>
        <v>-1.0715997686524039</v>
      </c>
      <c r="BI49" s="18">
        <f t="shared" si="20"/>
        <v>-1.3831455867674303E-2</v>
      </c>
      <c r="BJ49" s="19">
        <f t="shared" si="21"/>
        <v>-1.4877000000000038</v>
      </c>
      <c r="BK49" s="19">
        <f t="shared" si="22"/>
        <v>-0.74425542563809988</v>
      </c>
      <c r="BL49" s="20">
        <f t="shared" si="23"/>
        <v>-0.74344457436190392</v>
      </c>
      <c r="BM49" s="18">
        <f t="shared" si="24"/>
        <v>-6.9385443217220202E-3</v>
      </c>
      <c r="BN49" s="19">
        <f t="shared" si="25"/>
        <v>-1.0966999999999985</v>
      </c>
      <c r="BO49" s="19">
        <f t="shared" si="26"/>
        <v>-0.38096493911074053</v>
      </c>
      <c r="BP49" s="20">
        <f t="shared" si="27"/>
        <v>-0.71573506088925787</v>
      </c>
      <c r="BQ49" s="18">
        <f t="shared" si="28"/>
        <v>5.4817027632561639E-2</v>
      </c>
      <c r="BR49" s="19">
        <f t="shared" si="29"/>
        <v>1.8186999999999998</v>
      </c>
      <c r="BS49" s="19">
        <f t="shared" si="30"/>
        <v>2.9100660642270366</v>
      </c>
      <c r="BT49" s="20">
        <f t="shared" si="31"/>
        <v>-1.0913660642270369</v>
      </c>
      <c r="BU49" s="18">
        <f t="shared" si="32"/>
        <v>-5.7915057915057999E-3</v>
      </c>
      <c r="BV49" s="19">
        <f t="shared" si="33"/>
        <v>-1.5444999999999993</v>
      </c>
      <c r="BW49" s="19">
        <f t="shared" si="34"/>
        <v>-0.31639806949806998</v>
      </c>
      <c r="BX49" s="20">
        <f t="shared" si="35"/>
        <v>-1.2281019305019294</v>
      </c>
      <c r="BY49" s="18">
        <f t="shared" si="36"/>
        <v>3.0609121518212427E-2</v>
      </c>
      <c r="BZ49" s="19">
        <f t="shared" si="37"/>
        <v>0.37389999999999901</v>
      </c>
      <c r="CA49" s="19">
        <f t="shared" si="38"/>
        <v>1.6607744107744107</v>
      </c>
      <c r="CB49" s="20">
        <f t="shared" si="39"/>
        <v>-1.2868744107744117</v>
      </c>
      <c r="CC49" s="18">
        <f t="shared" si="40"/>
        <v>4.7787042976266902E-2</v>
      </c>
      <c r="CD49" s="19">
        <f t="shared" si="41"/>
        <v>1.066200000000002</v>
      </c>
      <c r="CE49" s="19">
        <f t="shared" si="42"/>
        <v>2.5418549390635055</v>
      </c>
      <c r="CF49" s="20">
        <f t="shared" si="43"/>
        <v>-1.4756549390635034</v>
      </c>
      <c r="CG49" s="18">
        <f t="shared" si="44"/>
        <v>3.6569148936170262E-2</v>
      </c>
      <c r="CH49" s="19">
        <f t="shared" si="45"/>
        <v>-0.7201999999999984</v>
      </c>
      <c r="CI49" s="19">
        <f t="shared" si="46"/>
        <v>1.971497672872343</v>
      </c>
      <c r="CJ49" s="20">
        <f t="shared" si="47"/>
        <v>-2.6916976728723414</v>
      </c>
    </row>
    <row r="50" spans="1:88" x14ac:dyDescent="0.25">
      <c r="A50" s="7" t="s">
        <v>52</v>
      </c>
      <c r="B50" s="8">
        <v>13.4038674480145</v>
      </c>
      <c r="C50" s="9">
        <v>36</v>
      </c>
      <c r="D50" s="8">
        <v>2.4023979839101299</v>
      </c>
      <c r="E50" s="9">
        <v>38</v>
      </c>
      <c r="F50" s="8">
        <v>12.329533366470701</v>
      </c>
      <c r="G50" s="9">
        <v>34</v>
      </c>
      <c r="H50" s="10">
        <v>205.471794402</v>
      </c>
      <c r="I50" s="10">
        <v>138.83491046200001</v>
      </c>
      <c r="J50" s="10">
        <v>84.914896420000005</v>
      </c>
      <c r="K50" s="10">
        <v>46.73165702</v>
      </c>
      <c r="L50" s="10">
        <v>205.471794402</v>
      </c>
      <c r="M50" s="10">
        <v>203.352451828</v>
      </c>
      <c r="N50" s="10">
        <v>196.07812350699999</v>
      </c>
      <c r="O50" s="10">
        <v>187.798942055</v>
      </c>
      <c r="P50" s="10">
        <v>184.82738734899999</v>
      </c>
      <c r="Q50" s="10">
        <v>173.61047305599999</v>
      </c>
      <c r="R50" s="10">
        <v>173.25646326</v>
      </c>
      <c r="S50" s="10">
        <v>172.451178285</v>
      </c>
      <c r="T50" s="10">
        <v>163.12088930600001</v>
      </c>
      <c r="U50" s="10">
        <v>160.45385342099999</v>
      </c>
      <c r="V50" s="10">
        <v>159.47248102200001</v>
      </c>
      <c r="W50" s="10">
        <v>151.460108101</v>
      </c>
      <c r="X50" s="10">
        <v>138.83491046200001</v>
      </c>
      <c r="Y50" s="10">
        <v>132.659101491</v>
      </c>
      <c r="Z50" s="11">
        <v>23.87</v>
      </c>
      <c r="AA50" s="11">
        <v>24.83</v>
      </c>
      <c r="AB50" s="11">
        <v>24.49</v>
      </c>
      <c r="AC50" s="11">
        <v>23.63</v>
      </c>
      <c r="AD50" s="11">
        <v>23.61</v>
      </c>
      <c r="AE50" s="11">
        <v>22.53</v>
      </c>
      <c r="AF50" s="11">
        <v>22.7</v>
      </c>
      <c r="AG50" s="11">
        <v>22.9</v>
      </c>
      <c r="AH50" s="11">
        <v>21.99</v>
      </c>
      <c r="AI50" s="11">
        <v>21.98</v>
      </c>
      <c r="AJ50" s="11">
        <v>22.12</v>
      </c>
      <c r="AK50" s="11">
        <v>21.42</v>
      </c>
      <c r="AL50" s="11">
        <v>20.62</v>
      </c>
      <c r="AM50" s="11">
        <v>20.100000000000001</v>
      </c>
      <c r="AO50" s="21">
        <f t="shared" si="0"/>
        <v>-3.8662907772855311E-2</v>
      </c>
      <c r="AP50" s="19">
        <f t="shared" si="1"/>
        <v>2.1193425740000009</v>
      </c>
      <c r="AQ50" s="19">
        <f t="shared" si="2"/>
        <v>-7.8621970904099667</v>
      </c>
      <c r="AR50" s="20">
        <f t="shared" si="3"/>
        <v>9.9815396644099685</v>
      </c>
      <c r="AS50" s="21">
        <f t="shared" si="4"/>
        <v>1.3883217639852997E-2</v>
      </c>
      <c r="AT50" s="19">
        <f t="shared" si="5"/>
        <v>7.2743283210000129</v>
      </c>
      <c r="AU50" s="19">
        <f t="shared" si="6"/>
        <v>2.7221952630616566</v>
      </c>
      <c r="AV50" s="20">
        <f t="shared" si="7"/>
        <v>4.5521330579383559</v>
      </c>
      <c r="AW50" s="21">
        <f t="shared" si="8"/>
        <v>3.6394413880660156E-2</v>
      </c>
      <c r="AX50" s="19">
        <f t="shared" si="9"/>
        <v>8.2791814519999889</v>
      </c>
      <c r="AY50" s="19">
        <f t="shared" si="10"/>
        <v>6.8348324234997841</v>
      </c>
      <c r="AZ50" s="20">
        <f t="shared" si="11"/>
        <v>1.4443490285002047</v>
      </c>
      <c r="BA50" s="21">
        <f t="shared" si="12"/>
        <v>8.4709868699701712E-4</v>
      </c>
      <c r="BB50" s="19">
        <f t="shared" si="13"/>
        <v>2.9715547060000063</v>
      </c>
      <c r="BC50" s="19">
        <f t="shared" si="14"/>
        <v>0.15656703714442699</v>
      </c>
      <c r="BD50" s="20">
        <f t="shared" si="15"/>
        <v>2.8149876688555793</v>
      </c>
      <c r="BE50" s="21">
        <f t="shared" si="16"/>
        <v>4.7936085219706978E-2</v>
      </c>
      <c r="BF50" s="19">
        <f t="shared" si="17"/>
        <v>11.216914293000002</v>
      </c>
      <c r="BG50" s="19">
        <f t="shared" si="18"/>
        <v>8.3222064314460571</v>
      </c>
      <c r="BH50" s="20">
        <f t="shared" si="19"/>
        <v>2.894707861553945</v>
      </c>
      <c r="BI50" s="21">
        <f t="shared" si="20"/>
        <v>-7.4889867841408881E-3</v>
      </c>
      <c r="BJ50" s="19">
        <f t="shared" si="21"/>
        <v>0.3540097959999855</v>
      </c>
      <c r="BK50" s="19">
        <f t="shared" si="22"/>
        <v>-1.2975153636211314</v>
      </c>
      <c r="BL50" s="20">
        <f t="shared" si="23"/>
        <v>1.6515251596211169</v>
      </c>
      <c r="BM50" s="21">
        <f t="shared" si="24"/>
        <v>-8.7336244541484417E-3</v>
      </c>
      <c r="BN50" s="19">
        <f t="shared" si="25"/>
        <v>0.8052849750000064</v>
      </c>
      <c r="BO50" s="19">
        <f t="shared" si="26"/>
        <v>-1.5061238278165887</v>
      </c>
      <c r="BP50" s="20">
        <f t="shared" si="27"/>
        <v>2.3114088028165951</v>
      </c>
      <c r="BQ50" s="21">
        <f t="shared" si="28"/>
        <v>4.1382446566621198E-2</v>
      </c>
      <c r="BR50" s="19">
        <f t="shared" si="29"/>
        <v>9.3302889789999881</v>
      </c>
      <c r="BS50" s="19">
        <f t="shared" si="30"/>
        <v>6.7503414856052766</v>
      </c>
      <c r="BT50" s="20">
        <f t="shared" si="31"/>
        <v>2.5799474933947115</v>
      </c>
      <c r="BU50" s="21">
        <f t="shared" si="32"/>
        <v>4.5495905368507782E-4</v>
      </c>
      <c r="BV50" s="19">
        <f t="shared" si="33"/>
        <v>2.6670358850000184</v>
      </c>
      <c r="BW50" s="19">
        <f t="shared" si="34"/>
        <v>7.2999933312542342E-2</v>
      </c>
      <c r="BX50" s="20">
        <f t="shared" si="35"/>
        <v>2.5940359516874762</v>
      </c>
      <c r="BY50" s="21">
        <f t="shared" si="36"/>
        <v>-6.329113924050658E-3</v>
      </c>
      <c r="BZ50" s="19">
        <f t="shared" si="37"/>
        <v>0.98137239899998008</v>
      </c>
      <c r="CA50" s="19">
        <f t="shared" si="38"/>
        <v>-1.0093195001392445</v>
      </c>
      <c r="CB50" s="20">
        <f t="shared" si="39"/>
        <v>1.9906918991392246</v>
      </c>
      <c r="CC50" s="21">
        <f t="shared" si="40"/>
        <v>3.267973856209147E-2</v>
      </c>
      <c r="CD50" s="19">
        <f t="shared" si="41"/>
        <v>8.0123729210000079</v>
      </c>
      <c r="CE50" s="19">
        <f t="shared" si="42"/>
        <v>4.9496767353267925</v>
      </c>
      <c r="CF50" s="20">
        <f t="shared" si="43"/>
        <v>3.0626961856732153</v>
      </c>
      <c r="CG50" s="21">
        <f t="shared" si="44"/>
        <v>3.8797284190106723E-2</v>
      </c>
      <c r="CH50" s="19">
        <f t="shared" si="45"/>
        <v>12.625197638999992</v>
      </c>
      <c r="CI50" s="19">
        <f t="shared" si="46"/>
        <v>5.3864174767022357</v>
      </c>
      <c r="CJ50" s="20">
        <f t="shared" si="47"/>
        <v>7.2387801622977568</v>
      </c>
    </row>
    <row r="51" spans="1:88" x14ac:dyDescent="0.25">
      <c r="A51" s="7" t="s">
        <v>53</v>
      </c>
      <c r="B51" s="8">
        <v>14.7856058330089</v>
      </c>
      <c r="C51" s="9">
        <v>35</v>
      </c>
      <c r="D51" s="8">
        <v>7.5052002861217399</v>
      </c>
      <c r="E51" s="9">
        <v>28</v>
      </c>
      <c r="F51" s="8">
        <v>15.303262881237</v>
      </c>
      <c r="G51" s="9">
        <v>29</v>
      </c>
      <c r="H51" s="10">
        <v>935.08730000000003</v>
      </c>
      <c r="I51" s="10">
        <v>750.43399999999997</v>
      </c>
      <c r="J51" s="10">
        <v>601.37419999999997</v>
      </c>
      <c r="K51" s="10">
        <v>445.62509999999997</v>
      </c>
      <c r="L51" s="10">
        <v>935.08730000000003</v>
      </c>
      <c r="M51" s="10">
        <v>1019.4417999999999</v>
      </c>
      <c r="N51" s="10">
        <v>1012.1491</v>
      </c>
      <c r="O51" s="10">
        <v>970.78399999999999</v>
      </c>
      <c r="P51" s="10">
        <v>958.86099999999999</v>
      </c>
      <c r="Q51" s="10">
        <v>884.82690000000002</v>
      </c>
      <c r="R51" s="10">
        <v>891.95389999999998</v>
      </c>
      <c r="S51" s="10">
        <v>894.33630000000005</v>
      </c>
      <c r="T51" s="10">
        <v>848.19680000000005</v>
      </c>
      <c r="U51" s="10">
        <v>836.78589999999997</v>
      </c>
      <c r="V51" s="10">
        <v>830.87239999999997</v>
      </c>
      <c r="W51" s="10">
        <v>793.87639999999999</v>
      </c>
      <c r="X51" s="10">
        <v>750.43399999999997</v>
      </c>
      <c r="Y51" s="10">
        <v>709.37109999999996</v>
      </c>
      <c r="Z51" s="11">
        <v>86.293300000000002</v>
      </c>
      <c r="AA51" s="11">
        <v>89.690399999999997</v>
      </c>
      <c r="AB51" s="11">
        <v>89.301400000000001</v>
      </c>
      <c r="AC51" s="11">
        <v>86.050299999999993</v>
      </c>
      <c r="AD51" s="11">
        <v>85.545199999999994</v>
      </c>
      <c r="AE51" s="11">
        <v>79.379300000000001</v>
      </c>
      <c r="AF51" s="11">
        <v>80.879800000000003</v>
      </c>
      <c r="AG51" s="11">
        <v>81.965100000000007</v>
      </c>
      <c r="AH51" s="11">
        <v>78.497600000000006</v>
      </c>
      <c r="AI51" s="11">
        <v>78.639200000000002</v>
      </c>
      <c r="AJ51" s="11">
        <v>78.479500000000002</v>
      </c>
      <c r="AK51" s="11">
        <v>75.842299999999994</v>
      </c>
      <c r="AL51" s="11">
        <v>73.729799999999997</v>
      </c>
      <c r="AM51" s="11">
        <v>70.264200000000002</v>
      </c>
      <c r="AO51" s="18">
        <f t="shared" si="0"/>
        <v>-3.7875848474307111E-2</v>
      </c>
      <c r="AP51" s="19">
        <f t="shared" si="1"/>
        <v>-84.354499999999916</v>
      </c>
      <c r="AQ51" s="19">
        <f t="shared" si="2"/>
        <v>-38.612223145174895</v>
      </c>
      <c r="AR51" s="20">
        <f t="shared" si="3"/>
        <v>-45.742276854825022</v>
      </c>
      <c r="AS51" s="18">
        <f t="shared" si="4"/>
        <v>4.3560347318182674E-3</v>
      </c>
      <c r="AT51" s="19">
        <f t="shared" si="5"/>
        <v>7.292699999999968</v>
      </c>
      <c r="AU51" s="19">
        <f t="shared" si="6"/>
        <v>4.408956633378601</v>
      </c>
      <c r="AV51" s="20">
        <f t="shared" si="7"/>
        <v>2.883743366621367</v>
      </c>
      <c r="AW51" s="18">
        <f t="shared" si="8"/>
        <v>3.7781390651746807E-2</v>
      </c>
      <c r="AX51" s="19">
        <f t="shared" si="9"/>
        <v>41.365099999999984</v>
      </c>
      <c r="AY51" s="19">
        <f t="shared" si="10"/>
        <v>36.67756954246537</v>
      </c>
      <c r="AZ51" s="20">
        <f t="shared" si="11"/>
        <v>4.6875304575346135</v>
      </c>
      <c r="BA51" s="18">
        <f t="shared" si="12"/>
        <v>5.9044809060005568E-3</v>
      </c>
      <c r="BB51" s="19">
        <f t="shared" si="13"/>
        <v>11.923000000000002</v>
      </c>
      <c r="BC51" s="19">
        <f t="shared" si="14"/>
        <v>5.6615764660085999</v>
      </c>
      <c r="BD51" s="20">
        <f t="shared" si="15"/>
        <v>6.2614235339914019</v>
      </c>
      <c r="BE51" s="18">
        <f t="shared" si="16"/>
        <v>7.7676421938716933E-2</v>
      </c>
      <c r="BF51" s="19">
        <f t="shared" si="17"/>
        <v>74.034099999999967</v>
      </c>
      <c r="BG51" s="19">
        <f t="shared" si="18"/>
        <v>68.730187627126895</v>
      </c>
      <c r="BH51" s="20">
        <f t="shared" si="19"/>
        <v>5.3039123728730715</v>
      </c>
      <c r="BI51" s="18">
        <f t="shared" si="20"/>
        <v>-1.8552221939223418E-2</v>
      </c>
      <c r="BJ51" s="19">
        <f t="shared" si="21"/>
        <v>-7.1269999999999527</v>
      </c>
      <c r="BK51" s="19">
        <f t="shared" si="22"/>
        <v>-16.547726712355889</v>
      </c>
      <c r="BL51" s="20">
        <f t="shared" si="23"/>
        <v>9.4207267123559362</v>
      </c>
      <c r="BM51" s="18">
        <f t="shared" si="24"/>
        <v>-1.3241001353014925E-2</v>
      </c>
      <c r="BN51" s="19">
        <f t="shared" si="25"/>
        <v>-2.3824000000000751</v>
      </c>
      <c r="BO51" s="19">
        <f t="shared" si="26"/>
        <v>-11.841908158350362</v>
      </c>
      <c r="BP51" s="20">
        <f t="shared" si="27"/>
        <v>9.4595081583502871</v>
      </c>
      <c r="BQ51" s="18">
        <f t="shared" si="28"/>
        <v>4.4173325044332579E-2</v>
      </c>
      <c r="BR51" s="19">
        <f t="shared" si="29"/>
        <v>46.139499999999998</v>
      </c>
      <c r="BS51" s="19">
        <f t="shared" si="30"/>
        <v>37.467672947962754</v>
      </c>
      <c r="BT51" s="20">
        <f t="shared" si="31"/>
        <v>8.6718270520372442</v>
      </c>
      <c r="BU51" s="18">
        <f t="shared" si="32"/>
        <v>-1.8006286940863696E-3</v>
      </c>
      <c r="BV51" s="19">
        <f t="shared" si="33"/>
        <v>11.410900000000083</v>
      </c>
      <c r="BW51" s="19">
        <f t="shared" si="34"/>
        <v>-1.5067407023468875</v>
      </c>
      <c r="BX51" s="20">
        <f t="shared" si="35"/>
        <v>12.91764070234697</v>
      </c>
      <c r="BY51" s="18">
        <f t="shared" si="36"/>
        <v>2.0349263183379205E-3</v>
      </c>
      <c r="BZ51" s="19">
        <f t="shared" si="37"/>
        <v>5.9134999999999991</v>
      </c>
      <c r="CA51" s="19">
        <f t="shared" si="38"/>
        <v>1.690764113940592</v>
      </c>
      <c r="CB51" s="20">
        <f t="shared" si="39"/>
        <v>4.2227358860594073</v>
      </c>
      <c r="CC51" s="18">
        <f t="shared" si="40"/>
        <v>3.4772152215847979E-2</v>
      </c>
      <c r="CD51" s="19">
        <f t="shared" si="41"/>
        <v>36.995999999999981</v>
      </c>
      <c r="CE51" s="19">
        <f t="shared" si="42"/>
        <v>27.604791021369415</v>
      </c>
      <c r="CF51" s="20">
        <f t="shared" si="43"/>
        <v>9.3912089786305657</v>
      </c>
      <c r="CG51" s="18">
        <f t="shared" si="44"/>
        <v>2.8651915507705124E-2</v>
      </c>
      <c r="CH51" s="19">
        <f t="shared" si="45"/>
        <v>43.442400000000021</v>
      </c>
      <c r="CI51" s="19">
        <f t="shared" si="46"/>
        <v>21.501371562109185</v>
      </c>
      <c r="CJ51" s="20">
        <f t="shared" si="47"/>
        <v>21.941028437890836</v>
      </c>
    </row>
    <row r="52" spans="1:88" x14ac:dyDescent="0.25">
      <c r="A52" s="7" t="s">
        <v>54</v>
      </c>
      <c r="B52" s="8">
        <v>25.6040549283044</v>
      </c>
      <c r="C52" s="9">
        <v>6</v>
      </c>
      <c r="D52" s="8">
        <v>10.9925534893319</v>
      </c>
      <c r="E52" s="9">
        <v>14</v>
      </c>
      <c r="F52" s="8">
        <v>21.1720081140686</v>
      </c>
      <c r="G52" s="9">
        <v>5</v>
      </c>
      <c r="H52" s="10">
        <v>682.60270000000003</v>
      </c>
      <c r="I52" s="10">
        <v>459.81189999999998</v>
      </c>
      <c r="J52" s="10">
        <v>248.19354622798099</v>
      </c>
      <c r="K52" s="10">
        <v>119.37630791399999</v>
      </c>
      <c r="L52" s="10">
        <v>682.60270000000003</v>
      </c>
      <c r="M52" s="10">
        <v>695.32550000000003</v>
      </c>
      <c r="N52" s="10">
        <v>692.43949999999995</v>
      </c>
      <c r="O52" s="10">
        <v>649.97810000000004</v>
      </c>
      <c r="P52" s="10">
        <v>633.38689999999997</v>
      </c>
      <c r="Q52" s="10">
        <v>595.35799999999995</v>
      </c>
      <c r="R52" s="10">
        <v>575.86749999999995</v>
      </c>
      <c r="S52" s="10">
        <v>581.06420000000003</v>
      </c>
      <c r="T52" s="10">
        <v>551.95159999999998</v>
      </c>
      <c r="U52" s="10">
        <v>535.38080000000002</v>
      </c>
      <c r="V52" s="10">
        <v>532.09580000000005</v>
      </c>
      <c r="W52" s="10">
        <v>506.74669999999998</v>
      </c>
      <c r="X52" s="10">
        <v>459.81189999999998</v>
      </c>
      <c r="Y52" s="10">
        <v>437.30430000000001</v>
      </c>
      <c r="Z52" s="11">
        <v>38.82</v>
      </c>
      <c r="AA52" s="11">
        <v>40.03</v>
      </c>
      <c r="AB52" s="11">
        <v>40.520000000000003</v>
      </c>
      <c r="AC52" s="11">
        <v>38.61</v>
      </c>
      <c r="AD52" s="11">
        <v>38.03</v>
      </c>
      <c r="AE52" s="11">
        <v>36.090000000000003</v>
      </c>
      <c r="AF52" s="11">
        <v>35.159999999999997</v>
      </c>
      <c r="AG52" s="11">
        <v>35.78</v>
      </c>
      <c r="AH52" s="11">
        <v>34.24</v>
      </c>
      <c r="AI52" s="11">
        <v>33.43</v>
      </c>
      <c r="AJ52" s="11">
        <v>33.44</v>
      </c>
      <c r="AK52" s="11">
        <v>32.4</v>
      </c>
      <c r="AL52" s="11">
        <v>30.46</v>
      </c>
      <c r="AM52" s="11">
        <v>29.54</v>
      </c>
      <c r="AO52" s="22">
        <f t="shared" si="0"/>
        <v>-3.0227329502872866E-2</v>
      </c>
      <c r="AP52" s="23">
        <f t="shared" si="1"/>
        <v>-12.722800000000007</v>
      </c>
      <c r="AQ52" s="23">
        <f t="shared" si="2"/>
        <v>-21.017833000249826</v>
      </c>
      <c r="AR52" s="24">
        <f t="shared" si="3"/>
        <v>8.2950330002498198</v>
      </c>
      <c r="AS52" s="22">
        <f t="shared" si="4"/>
        <v>-1.2092793682132329E-2</v>
      </c>
      <c r="AT52" s="23">
        <f t="shared" si="5"/>
        <v>2.8860000000000809</v>
      </c>
      <c r="AU52" s="23">
        <f t="shared" si="6"/>
        <v>-8.3735280108588679</v>
      </c>
      <c r="AV52" s="24">
        <f t="shared" si="7"/>
        <v>11.259528010858949</v>
      </c>
      <c r="AW52" s="22">
        <f t="shared" si="8"/>
        <v>4.9469049469049564E-2</v>
      </c>
      <c r="AX52" s="23">
        <f t="shared" si="9"/>
        <v>42.461399999999912</v>
      </c>
      <c r="AY52" s="23">
        <f t="shared" si="10"/>
        <v>32.15379878269885</v>
      </c>
      <c r="AZ52" s="24">
        <f t="shared" si="11"/>
        <v>10.307601217301062</v>
      </c>
      <c r="BA52" s="22">
        <f t="shared" si="12"/>
        <v>1.5251117538785124E-2</v>
      </c>
      <c r="BB52" s="23">
        <f t="shared" si="13"/>
        <v>16.591200000000072</v>
      </c>
      <c r="BC52" s="23">
        <f t="shared" si="14"/>
        <v>9.6598580594267389</v>
      </c>
      <c r="BD52" s="24">
        <f t="shared" si="15"/>
        <v>6.9313419405733327</v>
      </c>
      <c r="BE52" s="22">
        <f t="shared" si="16"/>
        <v>5.3754502632308049E-2</v>
      </c>
      <c r="BF52" s="23">
        <f t="shared" si="17"/>
        <v>38.028900000000021</v>
      </c>
      <c r="BG52" s="23">
        <f t="shared" si="18"/>
        <v>32.003173178165653</v>
      </c>
      <c r="BH52" s="24">
        <f t="shared" si="19"/>
        <v>6.0257268218343683</v>
      </c>
      <c r="BI52" s="22">
        <f t="shared" si="20"/>
        <v>2.6450511945392687E-2</v>
      </c>
      <c r="BJ52" s="23">
        <f t="shared" si="21"/>
        <v>19.490499999999997</v>
      </c>
      <c r="BK52" s="23">
        <f t="shared" si="22"/>
        <v>15.231990187713421</v>
      </c>
      <c r="BL52" s="24">
        <f t="shared" si="23"/>
        <v>4.2585098122865759</v>
      </c>
      <c r="BM52" s="22">
        <f t="shared" si="24"/>
        <v>-1.7328116266070556E-2</v>
      </c>
      <c r="BN52" s="23">
        <f t="shared" si="25"/>
        <v>-5.196700000000078</v>
      </c>
      <c r="BO52" s="23">
        <f t="shared" si="26"/>
        <v>-10.068748015651275</v>
      </c>
      <c r="BP52" s="24">
        <f t="shared" si="27"/>
        <v>4.8720480156511972</v>
      </c>
      <c r="BQ52" s="22">
        <f t="shared" si="28"/>
        <v>4.4976635514018662E-2</v>
      </c>
      <c r="BR52" s="23">
        <f t="shared" si="29"/>
        <v>29.112600000000043</v>
      </c>
      <c r="BS52" s="23">
        <f t="shared" si="30"/>
        <v>24.824925934579422</v>
      </c>
      <c r="BT52" s="24">
        <f t="shared" si="31"/>
        <v>4.2876740654206209</v>
      </c>
      <c r="BU52" s="22">
        <f t="shared" si="32"/>
        <v>2.4229733772061092E-2</v>
      </c>
      <c r="BV52" s="23">
        <f t="shared" si="33"/>
        <v>16.570799999999963</v>
      </c>
      <c r="BW52" s="23">
        <f t="shared" si="34"/>
        <v>12.972134250673086</v>
      </c>
      <c r="BX52" s="24">
        <f t="shared" si="35"/>
        <v>3.5986657493268766</v>
      </c>
      <c r="BY52" s="22">
        <f t="shared" si="36"/>
        <v>-2.9904306220089746E-4</v>
      </c>
      <c r="BZ52" s="23">
        <f t="shared" si="37"/>
        <v>3.2849999999999682</v>
      </c>
      <c r="CA52" s="23">
        <f t="shared" si="38"/>
        <v>-0.15911955741623632</v>
      </c>
      <c r="CB52" s="24">
        <f t="shared" si="39"/>
        <v>3.4441195574162045</v>
      </c>
      <c r="CC52" s="22">
        <f t="shared" si="40"/>
        <v>3.209876543209874E-2</v>
      </c>
      <c r="CD52" s="23">
        <f t="shared" si="41"/>
        <v>25.349100000000078</v>
      </c>
      <c r="CE52" s="23">
        <f t="shared" si="42"/>
        <v>16.265943456790112</v>
      </c>
      <c r="CF52" s="24">
        <f t="shared" si="43"/>
        <v>9.0831565432099666</v>
      </c>
      <c r="CG52" s="22">
        <f t="shared" si="44"/>
        <v>6.3690085357846274E-2</v>
      </c>
      <c r="CH52" s="23">
        <f t="shared" si="45"/>
        <v>46.934799999999996</v>
      </c>
      <c r="CI52" s="23">
        <f t="shared" si="46"/>
        <v>29.285459159553472</v>
      </c>
      <c r="CJ52" s="24">
        <f t="shared" si="47"/>
        <v>17.649340840446524</v>
      </c>
    </row>
    <row r="53" spans="1:88" x14ac:dyDescent="0.25">
      <c r="H53" s="35">
        <f>SUM(H9:H52)</f>
        <v>76122.596481639484</v>
      </c>
      <c r="K53" s="35">
        <f>SUM(K9:K52)</f>
        <v>21032.58034981701</v>
      </c>
    </row>
  </sheetData>
  <mergeCells count="6">
    <mergeCell ref="Z7:AM7"/>
    <mergeCell ref="A4:M4"/>
    <mergeCell ref="A5:M5"/>
    <mergeCell ref="B7:G7"/>
    <mergeCell ref="H7:K7"/>
    <mergeCell ref="L7:Y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3"/>
  <sheetViews>
    <sheetView workbookViewId="0">
      <selection sqref="A1:XFD1048576"/>
    </sheetView>
  </sheetViews>
  <sheetFormatPr defaultColWidth="11.42578125" defaultRowHeight="15" x14ac:dyDescent="0.25"/>
  <cols>
    <col min="1" max="1" width="43" customWidth="1"/>
    <col min="2" max="2" width="10.42578125" customWidth="1"/>
    <col min="3" max="3" width="9" customWidth="1"/>
    <col min="4" max="4" width="7.85546875" customWidth="1"/>
    <col min="6" max="6" width="9.7109375" customWidth="1"/>
    <col min="28" max="28" width="10.7109375" customWidth="1"/>
  </cols>
  <sheetData>
    <row r="1" spans="1:36" ht="18.95" customHeight="1" x14ac:dyDescent="0.3">
      <c r="A1" s="36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7" customHeight="1" x14ac:dyDescent="0.25">
      <c r="A2" s="85" t="s">
        <v>6</v>
      </c>
      <c r="B2" s="87">
        <v>42795</v>
      </c>
      <c r="C2" s="73">
        <v>42826</v>
      </c>
      <c r="D2" s="74">
        <v>42856</v>
      </c>
      <c r="E2" s="56" t="s">
        <v>59</v>
      </c>
      <c r="F2" s="90"/>
      <c r="G2" s="75">
        <v>42887</v>
      </c>
      <c r="H2" s="73">
        <v>42917</v>
      </c>
      <c r="I2" s="76">
        <v>42948</v>
      </c>
      <c r="J2" s="91" t="s">
        <v>63</v>
      </c>
      <c r="K2" s="55"/>
      <c r="L2" s="75">
        <v>42979</v>
      </c>
      <c r="M2" s="73">
        <v>43009</v>
      </c>
      <c r="N2" s="76">
        <v>43040</v>
      </c>
      <c r="O2" s="54" t="s">
        <v>64</v>
      </c>
      <c r="P2" s="55"/>
      <c r="Q2" s="75">
        <v>43070</v>
      </c>
      <c r="R2" s="73">
        <v>43101</v>
      </c>
      <c r="S2" s="76">
        <v>43132</v>
      </c>
      <c r="T2" s="57" t="s">
        <v>65</v>
      </c>
      <c r="U2" s="58"/>
      <c r="V2" s="59" t="s">
        <v>58</v>
      </c>
      <c r="W2" s="60" t="s">
        <v>58</v>
      </c>
      <c r="X2" s="61" t="s">
        <v>58</v>
      </c>
      <c r="Y2" s="59" t="s">
        <v>68</v>
      </c>
      <c r="Z2" s="60" t="s">
        <v>68</v>
      </c>
      <c r="AA2" s="60" t="s">
        <v>69</v>
      </c>
      <c r="AB2" s="60" t="s">
        <v>70</v>
      </c>
      <c r="AC2" s="61" t="s">
        <v>70</v>
      </c>
      <c r="AD2" s="101" t="s">
        <v>71</v>
      </c>
      <c r="AE2" s="63"/>
      <c r="AF2" s="62" t="s">
        <v>72</v>
      </c>
      <c r="AG2" s="63"/>
      <c r="AH2" s="25"/>
      <c r="AI2" s="25"/>
      <c r="AJ2" s="25"/>
    </row>
    <row r="3" spans="1:36" ht="23.1" customHeight="1" x14ac:dyDescent="0.25">
      <c r="A3" s="86"/>
      <c r="B3" s="88"/>
      <c r="C3" s="70"/>
      <c r="D3" s="70"/>
      <c r="E3" s="40" t="s">
        <v>58</v>
      </c>
      <c r="F3" s="41" t="s">
        <v>60</v>
      </c>
      <c r="G3" s="64"/>
      <c r="H3" s="65"/>
      <c r="I3" s="66"/>
      <c r="J3" s="41" t="s">
        <v>58</v>
      </c>
      <c r="K3" s="47" t="s">
        <v>60</v>
      </c>
      <c r="L3" s="64"/>
      <c r="M3" s="65"/>
      <c r="N3" s="66"/>
      <c r="O3" s="40" t="s">
        <v>58</v>
      </c>
      <c r="P3" s="47" t="s">
        <v>60</v>
      </c>
      <c r="Q3" s="64"/>
      <c r="R3" s="65"/>
      <c r="S3" s="66"/>
      <c r="T3" s="40" t="s">
        <v>58</v>
      </c>
      <c r="U3" s="47" t="s">
        <v>60</v>
      </c>
      <c r="V3" s="37" t="s">
        <v>67</v>
      </c>
      <c r="W3" s="38" t="s">
        <v>60</v>
      </c>
      <c r="X3" s="39" t="s">
        <v>8</v>
      </c>
      <c r="Y3" s="40">
        <v>41306</v>
      </c>
      <c r="Z3" s="41">
        <v>43132</v>
      </c>
      <c r="AA3" s="38" t="s">
        <v>73</v>
      </c>
      <c r="AB3" s="38" t="s">
        <v>60</v>
      </c>
      <c r="AC3" s="39" t="s">
        <v>8</v>
      </c>
      <c r="AD3" s="37" t="s">
        <v>74</v>
      </c>
      <c r="AE3" s="39" t="s">
        <v>8</v>
      </c>
      <c r="AF3" s="38" t="s">
        <v>74</v>
      </c>
      <c r="AG3" s="39" t="s">
        <v>8</v>
      </c>
      <c r="AH3" s="25"/>
      <c r="AI3" s="25"/>
      <c r="AJ3" s="25"/>
    </row>
    <row r="4" spans="1:36" ht="21.95" customHeight="1" x14ac:dyDescent="0.25">
      <c r="A4" s="86"/>
      <c r="B4" s="89"/>
      <c r="C4" s="71"/>
      <c r="D4" s="71"/>
      <c r="E4" s="45" t="s">
        <v>61</v>
      </c>
      <c r="F4" s="71"/>
      <c r="G4" s="67"/>
      <c r="H4" s="68"/>
      <c r="I4" s="69"/>
      <c r="J4" s="46" t="s">
        <v>61</v>
      </c>
      <c r="K4" s="72"/>
      <c r="L4" s="67"/>
      <c r="M4" s="68"/>
      <c r="N4" s="69"/>
      <c r="O4" s="45" t="s">
        <v>61</v>
      </c>
      <c r="P4" s="72"/>
      <c r="Q4" s="67"/>
      <c r="R4" s="68"/>
      <c r="S4" s="69"/>
      <c r="T4" s="45" t="s">
        <v>61</v>
      </c>
      <c r="U4" s="72"/>
      <c r="V4" s="42" t="s">
        <v>66</v>
      </c>
      <c r="W4" s="43"/>
      <c r="X4" s="44" t="s">
        <v>75</v>
      </c>
      <c r="Y4" s="45"/>
      <c r="Z4" s="46"/>
      <c r="AA4" s="43"/>
      <c r="AB4" s="43"/>
      <c r="AC4" s="44" t="s">
        <v>75</v>
      </c>
      <c r="AD4" s="42"/>
      <c r="AE4" s="44" t="s">
        <v>75</v>
      </c>
      <c r="AF4" s="43"/>
      <c r="AG4" s="44" t="s">
        <v>79</v>
      </c>
      <c r="AH4" s="25"/>
      <c r="AI4" s="25"/>
      <c r="AJ4" s="25"/>
    </row>
    <row r="5" spans="1:36" ht="21.95" customHeight="1" x14ac:dyDescent="0.25">
      <c r="A5" s="77" t="s">
        <v>46</v>
      </c>
      <c r="B5" s="27">
        <v>486.74443118644876</v>
      </c>
      <c r="C5" s="28">
        <v>205.86801497584565</v>
      </c>
      <c r="D5" s="28">
        <v>105.95491615334402</v>
      </c>
      <c r="E5" s="27">
        <f>SUM(B5:D5)</f>
        <v>798.56736231563843</v>
      </c>
      <c r="F5" s="48">
        <f>E5/$E$46</f>
        <v>0.23220639955292782</v>
      </c>
      <c r="G5" s="27">
        <v>99.067776321499224</v>
      </c>
      <c r="H5" s="28">
        <v>36.869391423733475</v>
      </c>
      <c r="I5" s="29">
        <v>132.48801812156267</v>
      </c>
      <c r="J5" s="28">
        <f>SUM(G5:I5)</f>
        <v>268.42518586679535</v>
      </c>
      <c r="K5" s="80">
        <f>J5/$J$46</f>
        <v>0.12672517394277644</v>
      </c>
      <c r="L5" s="27">
        <v>127.8183994267375</v>
      </c>
      <c r="M5" s="28">
        <v>47.654810616110012</v>
      </c>
      <c r="N5" s="29">
        <v>106.78333904525955</v>
      </c>
      <c r="O5" s="27">
        <f>SUM(L5:N5)</f>
        <v>282.25654908810708</v>
      </c>
      <c r="P5" s="80">
        <f>O5/$O$46</f>
        <v>0.12981703654387328</v>
      </c>
      <c r="Q5" s="27">
        <v>115.91698456500575</v>
      </c>
      <c r="R5" s="28">
        <v>243.83427997761245</v>
      </c>
      <c r="S5" s="29">
        <v>232.12403927281923</v>
      </c>
      <c r="T5" s="27">
        <f>SUM(Q5:S5)</f>
        <v>591.87530381543741</v>
      </c>
      <c r="U5" s="80">
        <f>T5/$T$46</f>
        <v>0.15563498991130856</v>
      </c>
      <c r="V5" s="102">
        <f>T5+O5+J5+E5</f>
        <v>1941.1244010859782</v>
      </c>
      <c r="W5" s="48">
        <f>V5/$V$46</f>
        <v>0.16828937813954215</v>
      </c>
      <c r="X5" s="81">
        <v>1</v>
      </c>
      <c r="Y5" s="102">
        <v>1944.6905658650001</v>
      </c>
      <c r="Z5" s="103">
        <v>10344.8426</v>
      </c>
      <c r="AA5" s="103">
        <f>Z5-Y5</f>
        <v>8400.1520341350006</v>
      </c>
      <c r="AB5" s="48">
        <f>AA5/$AA$46</f>
        <v>0.15283962928691605</v>
      </c>
      <c r="AC5" s="30">
        <v>2</v>
      </c>
      <c r="AD5" s="27">
        <v>14.8973030755533</v>
      </c>
      <c r="AE5" s="31">
        <v>33</v>
      </c>
      <c r="AF5" s="28">
        <v>21.3824046869053</v>
      </c>
      <c r="AG5" s="30">
        <v>3</v>
      </c>
      <c r="AH5" s="25"/>
      <c r="AI5" s="25"/>
      <c r="AJ5" s="25"/>
    </row>
    <row r="6" spans="1:36" ht="18.95" customHeight="1" x14ac:dyDescent="0.25">
      <c r="A6" s="78" t="s">
        <v>13</v>
      </c>
      <c r="B6" s="27">
        <v>327.87505254448763</v>
      </c>
      <c r="C6" s="28">
        <v>149.97611177049794</v>
      </c>
      <c r="D6" s="28">
        <v>96.593207776918604</v>
      </c>
      <c r="E6" s="27">
        <f>SUM(B6:D6)</f>
        <v>574.44437209190414</v>
      </c>
      <c r="F6" s="48">
        <f>E6/$E$46</f>
        <v>0.16703620218100071</v>
      </c>
      <c r="G6" s="27">
        <v>148.18798082487561</v>
      </c>
      <c r="H6" s="28">
        <v>89.907177786277089</v>
      </c>
      <c r="I6" s="29">
        <v>93.722235616926127</v>
      </c>
      <c r="J6" s="28">
        <f>SUM(G6:I6)</f>
        <v>331.8173942280788</v>
      </c>
      <c r="K6" s="80">
        <f>J6/$J$46</f>
        <v>0.15665302369077624</v>
      </c>
      <c r="L6" s="27">
        <v>130.50719571454374</v>
      </c>
      <c r="M6" s="28">
        <v>146.86358607583554</v>
      </c>
      <c r="N6" s="29">
        <v>53.420969574136677</v>
      </c>
      <c r="O6" s="27">
        <f>SUM(L6:N6)</f>
        <v>330.79175136451596</v>
      </c>
      <c r="P6" s="80">
        <f>O6/$O$46</f>
        <v>0.15213962267318243</v>
      </c>
      <c r="Q6" s="27">
        <v>100.26329733577836</v>
      </c>
      <c r="R6" s="28">
        <v>209.03280712706018</v>
      </c>
      <c r="S6" s="29">
        <v>126.01221529563406</v>
      </c>
      <c r="T6" s="27">
        <f>SUM(Q6:S6)</f>
        <v>435.30831975847263</v>
      </c>
      <c r="U6" s="80">
        <f>T6/$T$46</f>
        <v>0.11446533673086753</v>
      </c>
      <c r="V6" s="102">
        <f>T6+O6+J6+E6</f>
        <v>1672.3618374429714</v>
      </c>
      <c r="W6" s="48">
        <f>V6/$V$46</f>
        <v>0.14498850948971914</v>
      </c>
      <c r="X6" s="81">
        <v>2</v>
      </c>
      <c r="Y6" s="102">
        <v>478.06299999999999</v>
      </c>
      <c r="Z6" s="103">
        <v>16161.2546</v>
      </c>
      <c r="AA6" s="103">
        <f>Z6-Y6</f>
        <v>15683.1916</v>
      </c>
      <c r="AB6" s="48">
        <f>AA6/$AA$46</f>
        <v>0.28535354841663968</v>
      </c>
      <c r="AC6" s="30">
        <v>1</v>
      </c>
      <c r="AD6" s="27">
        <v>22.961167200623901</v>
      </c>
      <c r="AE6" s="33">
        <v>12</v>
      </c>
      <c r="AF6" s="28">
        <v>22.6123184903092</v>
      </c>
      <c r="AG6" s="30">
        <v>1</v>
      </c>
      <c r="AH6" s="25"/>
      <c r="AI6" s="25"/>
      <c r="AJ6" s="25"/>
    </row>
    <row r="7" spans="1:36" ht="20.100000000000001" customHeight="1" x14ac:dyDescent="0.25">
      <c r="A7" s="78" t="s">
        <v>22</v>
      </c>
      <c r="B7" s="27">
        <v>419.16443922331587</v>
      </c>
      <c r="C7" s="28">
        <v>143.8839861033822</v>
      </c>
      <c r="D7" s="28">
        <v>81.636173067485117</v>
      </c>
      <c r="E7" s="27">
        <f>SUM(B7:D7)</f>
        <v>644.68459839418324</v>
      </c>
      <c r="F7" s="48">
        <f>E7/$E$46</f>
        <v>0.18746056563875541</v>
      </c>
      <c r="G7" s="27">
        <v>91.104429897341987</v>
      </c>
      <c r="H7" s="28">
        <v>90.159725103556525</v>
      </c>
      <c r="I7" s="29">
        <v>91.665815188000323</v>
      </c>
      <c r="J7" s="28">
        <f>SUM(G7:I7)</f>
        <v>272.92997018889884</v>
      </c>
      <c r="K7" s="80">
        <f>J7/$J$46</f>
        <v>0.12885191020617814</v>
      </c>
      <c r="L7" s="27">
        <v>101.40732600555414</v>
      </c>
      <c r="M7" s="28">
        <v>87.235113441927496</v>
      </c>
      <c r="N7" s="29">
        <v>79.115118595849879</v>
      </c>
      <c r="O7" s="27">
        <f>SUM(L7:N7)</f>
        <v>267.75755804333153</v>
      </c>
      <c r="P7" s="80">
        <f>O7/$O$46</f>
        <v>0.12314857816304972</v>
      </c>
      <c r="Q7" s="27">
        <v>128.761013891376</v>
      </c>
      <c r="R7" s="28">
        <v>167.20874227597452</v>
      </c>
      <c r="S7" s="29">
        <v>110.07647475993832</v>
      </c>
      <c r="T7" s="27">
        <f>SUM(Q7:S7)</f>
        <v>406.04623092728883</v>
      </c>
      <c r="U7" s="80">
        <f>T7/$T$46</f>
        <v>0.1067708023066956</v>
      </c>
      <c r="V7" s="102">
        <f>T7+O7+J7+E7</f>
        <v>1591.4183575537024</v>
      </c>
      <c r="W7" s="48">
        <f>V7/$V$46</f>
        <v>0.13797096445891396</v>
      </c>
      <c r="X7" s="81">
        <v>3</v>
      </c>
      <c r="Y7" s="102">
        <v>701.93880000000001</v>
      </c>
      <c r="Z7" s="103">
        <v>3904.5365541229999</v>
      </c>
      <c r="AA7" s="103">
        <f>Z7-Y7</f>
        <v>3202.597754123</v>
      </c>
      <c r="AB7" s="48">
        <f>AA7/$AA$46</f>
        <v>5.8270832659479778E-2</v>
      </c>
      <c r="AC7" s="30">
        <v>6</v>
      </c>
      <c r="AD7" s="27">
        <v>15.463981340640199</v>
      </c>
      <c r="AE7" s="34">
        <v>28</v>
      </c>
      <c r="AF7" s="28">
        <v>19.812825652478899</v>
      </c>
      <c r="AG7" s="33">
        <v>10</v>
      </c>
      <c r="AH7" s="25"/>
      <c r="AI7" s="25"/>
      <c r="AJ7" s="25"/>
    </row>
    <row r="8" spans="1:36" ht="18.95" customHeight="1" x14ac:dyDescent="0.25">
      <c r="A8" s="78" t="s">
        <v>11</v>
      </c>
      <c r="B8" s="27">
        <v>232.31741001236088</v>
      </c>
      <c r="C8" s="28">
        <v>65.511017776917129</v>
      </c>
      <c r="D8" s="28">
        <v>41.328432857679523</v>
      </c>
      <c r="E8" s="27">
        <f>SUM(B8:D8)</f>
        <v>339.15686064695751</v>
      </c>
      <c r="F8" s="48">
        <f>E8/$E$46</f>
        <v>9.8619599561565782E-2</v>
      </c>
      <c r="G8" s="27">
        <v>50.924765891181877</v>
      </c>
      <c r="H8" s="28">
        <v>61.587443866715148</v>
      </c>
      <c r="I8" s="29">
        <v>84.609946865149155</v>
      </c>
      <c r="J8" s="28">
        <f>SUM(G8:I8)</f>
        <v>197.12215662304618</v>
      </c>
      <c r="K8" s="80">
        <f>J8/$J$46</f>
        <v>9.3062577214446315E-2</v>
      </c>
      <c r="L8" s="27">
        <v>87.639124411974436</v>
      </c>
      <c r="M8" s="28">
        <v>90.818201250433646</v>
      </c>
      <c r="N8" s="29">
        <v>14.516204021094353</v>
      </c>
      <c r="O8" s="27">
        <f>SUM(L8:N8)</f>
        <v>192.97352968350245</v>
      </c>
      <c r="P8" s="80">
        <f>O8/$O$46</f>
        <v>8.8753482730009714E-2</v>
      </c>
      <c r="Q8" s="27">
        <v>192.16169442101918</v>
      </c>
      <c r="R8" s="28">
        <v>248.97411087426605</v>
      </c>
      <c r="S8" s="29">
        <v>230.35908070065693</v>
      </c>
      <c r="T8" s="27">
        <f>SUM(Q8:S8)</f>
        <v>671.49488599594213</v>
      </c>
      <c r="U8" s="80">
        <f>T8/$T$46</f>
        <v>0.17657114451942427</v>
      </c>
      <c r="V8" s="102">
        <f>T8+O8+J8+E8</f>
        <v>1400.7474329494482</v>
      </c>
      <c r="W8" s="48">
        <f>V8/$V$46</f>
        <v>0.12144039521101328</v>
      </c>
      <c r="X8" s="81">
        <v>4</v>
      </c>
      <c r="Y8" s="102">
        <v>1415.568321235</v>
      </c>
      <c r="Z8" s="103">
        <v>5032.3720000000003</v>
      </c>
      <c r="AA8" s="103">
        <f>Z8-Y8</f>
        <v>3616.8036787650003</v>
      </c>
      <c r="AB8" s="48">
        <f>AA8/$AA$46</f>
        <v>6.5807253394898832E-2</v>
      </c>
      <c r="AC8" s="30">
        <v>5</v>
      </c>
      <c r="AD8" s="27">
        <v>26.0004977698216</v>
      </c>
      <c r="AE8" s="30">
        <v>5</v>
      </c>
      <c r="AF8" s="28">
        <v>21.957510977435302</v>
      </c>
      <c r="AG8" s="30">
        <v>2</v>
      </c>
      <c r="AH8" s="25"/>
      <c r="AI8" s="25"/>
      <c r="AJ8" s="25"/>
    </row>
    <row r="9" spans="1:36" ht="18" customHeight="1" x14ac:dyDescent="0.25">
      <c r="A9" s="78" t="s">
        <v>49</v>
      </c>
      <c r="B9" s="27">
        <v>3.9931402585792881</v>
      </c>
      <c r="C9" s="28">
        <v>31.514661242199153</v>
      </c>
      <c r="D9" s="28">
        <v>70.601452215928163</v>
      </c>
      <c r="E9" s="27">
        <f>SUM(B9:D9)</f>
        <v>106.1092537167066</v>
      </c>
      <c r="F9" s="48">
        <f>E9/$E$46</f>
        <v>3.0854313521350447E-2</v>
      </c>
      <c r="G9" s="27">
        <v>69.465290250799015</v>
      </c>
      <c r="H9" s="28">
        <v>92.391295305047294</v>
      </c>
      <c r="I9" s="29">
        <v>107.29987569303427</v>
      </c>
      <c r="J9" s="28">
        <f>SUM(G9:I9)</f>
        <v>269.15646124888059</v>
      </c>
      <c r="K9" s="80">
        <f>J9/$J$46</f>
        <v>0.12707041352860579</v>
      </c>
      <c r="L9" s="27">
        <v>75.898508679554823</v>
      </c>
      <c r="M9" s="28">
        <v>81.363714169586856</v>
      </c>
      <c r="N9" s="29">
        <v>105.57460878889704</v>
      </c>
      <c r="O9" s="27">
        <f>SUM(L9:N9)</f>
        <v>262.83683163803869</v>
      </c>
      <c r="P9" s="80">
        <f>O9/$O$46</f>
        <v>0.12088540970285963</v>
      </c>
      <c r="Q9" s="27">
        <v>73.196161904340087</v>
      </c>
      <c r="R9" s="28">
        <v>105.5011400503688</v>
      </c>
      <c r="S9" s="29">
        <v>71.689441442668894</v>
      </c>
      <c r="T9" s="27">
        <f>SUM(Q9:S9)</f>
        <v>250.38674339737781</v>
      </c>
      <c r="U9" s="80">
        <f>T9/$T$46</f>
        <v>6.5839777452055784E-2</v>
      </c>
      <c r="V9" s="102">
        <f>T9+O9+J9+E9</f>
        <v>888.48929000100372</v>
      </c>
      <c r="W9" s="48">
        <f>V9/$V$46</f>
        <v>7.7029225954946615E-2</v>
      </c>
      <c r="X9" s="81">
        <v>5</v>
      </c>
      <c r="Y9" s="102">
        <v>1315.8323</v>
      </c>
      <c r="Z9" s="103">
        <v>2632.4631506153</v>
      </c>
      <c r="AA9" s="103">
        <f>Z9-Y9</f>
        <v>1316.6308506153</v>
      </c>
      <c r="AB9" s="48">
        <f>AA9/$AA$46</f>
        <v>2.3955920118829285E-2</v>
      </c>
      <c r="AC9" s="30">
        <v>10</v>
      </c>
      <c r="AD9" s="27">
        <v>16.223103193002</v>
      </c>
      <c r="AE9" s="34">
        <v>27</v>
      </c>
      <c r="AF9" s="28">
        <v>16.439942622928498</v>
      </c>
      <c r="AG9" s="34">
        <v>24</v>
      </c>
      <c r="AH9" s="25"/>
      <c r="AI9" s="25"/>
      <c r="AJ9" s="25"/>
    </row>
    <row r="10" spans="1:36" ht="18.95" customHeight="1" x14ac:dyDescent="0.25">
      <c r="A10" s="78" t="s">
        <v>50</v>
      </c>
      <c r="B10" s="27">
        <v>49.578279398757033</v>
      </c>
      <c r="C10" s="28">
        <v>25.078395075551363</v>
      </c>
      <c r="D10" s="28">
        <v>21.089981473522826</v>
      </c>
      <c r="E10" s="27">
        <f>SUM(B10:D10)</f>
        <v>95.746655947831229</v>
      </c>
      <c r="F10" s="48">
        <f>E10/$E$46</f>
        <v>2.7841090552973406E-2</v>
      </c>
      <c r="G10" s="27">
        <v>21.388239819179468</v>
      </c>
      <c r="H10" s="28">
        <v>24.129840790928654</v>
      </c>
      <c r="I10" s="29">
        <v>32.732141640757</v>
      </c>
      <c r="J10" s="28">
        <f>SUM(G10:I10)</f>
        <v>78.250222250865122</v>
      </c>
      <c r="K10" s="80">
        <f>J10/$J$46</f>
        <v>3.6942409087956068E-2</v>
      </c>
      <c r="L10" s="27">
        <v>34.759315704006866</v>
      </c>
      <c r="M10" s="28">
        <v>34.568689847338831</v>
      </c>
      <c r="N10" s="29">
        <v>47.15280764508914</v>
      </c>
      <c r="O10" s="27">
        <f>SUM(L10:N10)</f>
        <v>116.48081319643484</v>
      </c>
      <c r="P10" s="80">
        <f>O10/$O$46</f>
        <v>5.3572517740452991E-2</v>
      </c>
      <c r="Q10" s="27">
        <v>72.564288512986025</v>
      </c>
      <c r="R10" s="28">
        <v>108.12333616531822</v>
      </c>
      <c r="S10" s="29">
        <v>79.450077021619876</v>
      </c>
      <c r="T10" s="27">
        <f>SUM(Q10:S10)</f>
        <v>260.13770169992415</v>
      </c>
      <c r="U10" s="80">
        <f>T10/$T$46</f>
        <v>6.8403814652559777E-2</v>
      </c>
      <c r="V10" s="102">
        <f>T10+O10+J10+E10</f>
        <v>550.61539309505531</v>
      </c>
      <c r="W10" s="48">
        <f>V10/$V$46</f>
        <v>4.7736622158881463E-2</v>
      </c>
      <c r="X10" s="81">
        <v>6</v>
      </c>
      <c r="Y10" s="102">
        <v>122.353416842</v>
      </c>
      <c r="Z10" s="103">
        <v>1219.0281650310001</v>
      </c>
      <c r="AA10" s="103">
        <f>Z10-Y10</f>
        <v>1096.6747481890002</v>
      </c>
      <c r="AB10" s="48">
        <f>AA10/$AA$46</f>
        <v>1.995384860659714E-2</v>
      </c>
      <c r="AC10" s="30">
        <v>11</v>
      </c>
      <c r="AD10" s="27">
        <v>21.340140401863799</v>
      </c>
      <c r="AE10" s="33">
        <v>15</v>
      </c>
      <c r="AF10" s="28"/>
      <c r="AG10" s="32"/>
      <c r="AH10" s="25"/>
      <c r="AI10" s="26"/>
      <c r="AJ10" s="25"/>
    </row>
    <row r="11" spans="1:36" ht="18.95" customHeight="1" x14ac:dyDescent="0.25">
      <c r="A11" s="78" t="s">
        <v>41</v>
      </c>
      <c r="B11" s="27">
        <v>64.524089792794229</v>
      </c>
      <c r="C11" s="28">
        <v>32.879666869142987</v>
      </c>
      <c r="D11" s="28">
        <v>29.27338046984697</v>
      </c>
      <c r="E11" s="27">
        <f>SUM(B11:D11)</f>
        <v>126.67713713178419</v>
      </c>
      <c r="F11" s="48">
        <f>E11/$E$46</f>
        <v>3.6835016439624488E-2</v>
      </c>
      <c r="G11" s="27">
        <v>34.810957033882261</v>
      </c>
      <c r="H11" s="28">
        <v>35.277679853700334</v>
      </c>
      <c r="I11" s="29">
        <v>44.568912030333323</v>
      </c>
      <c r="J11" s="28">
        <f>SUM(G11:I11)</f>
        <v>114.65754891791592</v>
      </c>
      <c r="K11" s="80">
        <f>J11/$J$46</f>
        <v>5.413053094684539E-2</v>
      </c>
      <c r="L11" s="27">
        <v>37.834455187852754</v>
      </c>
      <c r="M11" s="28">
        <v>34.931435129460517</v>
      </c>
      <c r="N11" s="29">
        <v>43.418798672804563</v>
      </c>
      <c r="O11" s="27">
        <f>SUM(L11:N11)</f>
        <v>116.18468899011785</v>
      </c>
      <c r="P11" s="80">
        <f>O11/$O$46</f>
        <v>5.3436322612165715E-2</v>
      </c>
      <c r="Q11" s="27">
        <v>52.28902542861529</v>
      </c>
      <c r="R11" s="28">
        <v>57.16009590373038</v>
      </c>
      <c r="S11" s="29">
        <v>49.773731567317618</v>
      </c>
      <c r="T11" s="27">
        <f>SUM(Q11:S11)</f>
        <v>159.22285289966328</v>
      </c>
      <c r="U11" s="80">
        <f>T11/$T$46</f>
        <v>4.1868020079472906E-2</v>
      </c>
      <c r="V11" s="102">
        <f>T11+O11+J11+E11</f>
        <v>516.74222793948115</v>
      </c>
      <c r="W11" s="48">
        <f>V11/$V$46</f>
        <v>4.4799925316339896E-2</v>
      </c>
      <c r="X11" s="81">
        <v>7</v>
      </c>
      <c r="Y11" s="102"/>
      <c r="Z11" s="103">
        <v>863.91827917229602</v>
      </c>
      <c r="AA11" s="103">
        <f>Z11-Y11</f>
        <v>863.91827917229602</v>
      </c>
      <c r="AB11" s="48">
        <f>AA11/$AA$46</f>
        <v>1.5718876156802918E-2</v>
      </c>
      <c r="AC11" s="33">
        <v>13</v>
      </c>
      <c r="AD11" s="27">
        <v>24.470416938610899</v>
      </c>
      <c r="AE11" s="30">
        <v>10</v>
      </c>
      <c r="AF11" s="28"/>
      <c r="AG11" s="32"/>
      <c r="AH11" s="25"/>
      <c r="AI11" s="25"/>
      <c r="AJ11" s="25"/>
    </row>
    <row r="12" spans="1:36" ht="21" customHeight="1" x14ac:dyDescent="0.25">
      <c r="A12" s="78" t="s">
        <v>37</v>
      </c>
      <c r="B12" s="27">
        <v>32.126518716389697</v>
      </c>
      <c r="C12" s="28">
        <v>0.71846791249890885</v>
      </c>
      <c r="D12" s="28">
        <v>22.123929470529582</v>
      </c>
      <c r="E12" s="27">
        <f>SUM(B12:D12)</f>
        <v>54.968916099418188</v>
      </c>
      <c r="F12" s="48">
        <f>E12/$E$46</f>
        <v>1.5983791345742186E-2</v>
      </c>
      <c r="G12" s="27">
        <v>25.400082075490239</v>
      </c>
      <c r="H12" s="28">
        <v>33.114453303480431</v>
      </c>
      <c r="I12" s="29">
        <v>48.161369437479671</v>
      </c>
      <c r="J12" s="28">
        <f>SUM(G12:I12)</f>
        <v>106.67590481645034</v>
      </c>
      <c r="K12" s="80">
        <f>J12/$J$46</f>
        <v>5.0362347891140996E-2</v>
      </c>
      <c r="L12" s="27">
        <v>62.321993718334461</v>
      </c>
      <c r="M12" s="28">
        <v>45.634544626444779</v>
      </c>
      <c r="N12" s="29">
        <v>27.842351083120469</v>
      </c>
      <c r="O12" s="27">
        <f>SUM(L12:N12)</f>
        <v>135.7988894278997</v>
      </c>
      <c r="P12" s="80">
        <f>O12/$O$46</f>
        <v>6.2457397174427019E-2</v>
      </c>
      <c r="Q12" s="27">
        <v>55.075390235088236</v>
      </c>
      <c r="R12" s="28">
        <v>64.837380220734929</v>
      </c>
      <c r="S12" s="29">
        <v>70.227427005159583</v>
      </c>
      <c r="T12" s="27">
        <f>SUM(Q12:S12)</f>
        <v>190.14019746098273</v>
      </c>
      <c r="U12" s="80">
        <f>T12/$T$46</f>
        <v>4.9997807853800889E-2</v>
      </c>
      <c r="V12" s="102">
        <f>T12+O12+J12+E12</f>
        <v>487.58390780475099</v>
      </c>
      <c r="W12" s="48">
        <f>V12/$V$46</f>
        <v>4.2271990702606663E-2</v>
      </c>
      <c r="X12" s="81">
        <v>8</v>
      </c>
      <c r="Y12" s="102">
        <v>1116.6214</v>
      </c>
      <c r="Z12" s="103">
        <v>2988.5724</v>
      </c>
      <c r="AA12" s="103">
        <f>Z12-Y12</f>
        <v>1871.951</v>
      </c>
      <c r="AB12" s="48">
        <f>AA12/$AA$46</f>
        <v>3.405989507340311E-2</v>
      </c>
      <c r="AC12" s="30">
        <v>9</v>
      </c>
      <c r="AD12" s="27">
        <v>23.525327663872499</v>
      </c>
      <c r="AE12" s="30">
        <v>11</v>
      </c>
      <c r="AF12" s="28">
        <v>19.123673879177399</v>
      </c>
      <c r="AG12" s="33">
        <v>12</v>
      </c>
      <c r="AH12" s="25"/>
      <c r="AI12" s="25"/>
      <c r="AJ12" s="25"/>
    </row>
    <row r="13" spans="1:36" ht="20.100000000000001" customHeight="1" x14ac:dyDescent="0.25">
      <c r="A13" s="78" t="s">
        <v>42</v>
      </c>
      <c r="B13" s="27">
        <v>78.760801394141737</v>
      </c>
      <c r="C13" s="28">
        <v>31.117511995191308</v>
      </c>
      <c r="D13" s="28">
        <v>40.479786781906512</v>
      </c>
      <c r="E13" s="27">
        <f>SUM(B13:D13)</f>
        <v>150.35810017123956</v>
      </c>
      <c r="F13" s="48">
        <f>E13/$E$46</f>
        <v>4.372093668233587E-2</v>
      </c>
      <c r="G13" s="27">
        <v>27.102311919914115</v>
      </c>
      <c r="H13" s="28">
        <v>27.46731241763187</v>
      </c>
      <c r="I13" s="29">
        <v>37.285237085932692</v>
      </c>
      <c r="J13" s="28">
        <f>SUM(G13:I13)</f>
        <v>91.854861423478681</v>
      </c>
      <c r="K13" s="80">
        <f>J13/$J$46</f>
        <v>4.336524254902225E-2</v>
      </c>
      <c r="L13" s="27">
        <v>47.775898897329839</v>
      </c>
      <c r="M13" s="28">
        <v>29.818605428612557</v>
      </c>
      <c r="N13" s="29">
        <v>24.643423215639096</v>
      </c>
      <c r="O13" s="27">
        <f>SUM(L13:N13)</f>
        <v>102.23792754158148</v>
      </c>
      <c r="P13" s="80">
        <f>O13/$O$46</f>
        <v>4.7021848806393478E-2</v>
      </c>
      <c r="Q13" s="27">
        <v>28.387133798703061</v>
      </c>
      <c r="R13" s="28">
        <v>28.7915857104026</v>
      </c>
      <c r="S13" s="29">
        <v>33.783572022910029</v>
      </c>
      <c r="T13" s="27">
        <f>SUM(Q13:S13)</f>
        <v>90.962291532015684</v>
      </c>
      <c r="U13" s="80">
        <f>T13/$T$46</f>
        <v>2.3918746454927732E-2</v>
      </c>
      <c r="V13" s="102">
        <f>T13+O13+J13+E13</f>
        <v>435.41318066831536</v>
      </c>
      <c r="W13" s="48">
        <f>V13/$V$46</f>
        <v>3.7748952806649777E-2</v>
      </c>
      <c r="X13" s="81">
        <v>9</v>
      </c>
      <c r="Y13" s="102"/>
      <c r="Z13" s="103">
        <v>851.88984508099998</v>
      </c>
      <c r="AA13" s="103">
        <f>Z13-Y13</f>
        <v>851.88984508099998</v>
      </c>
      <c r="AB13" s="48">
        <f>AA13/$AA$46</f>
        <v>1.5500020426579803E-2</v>
      </c>
      <c r="AC13" s="33">
        <v>14</v>
      </c>
      <c r="AD13" s="27">
        <v>27.678014659743699</v>
      </c>
      <c r="AE13" s="30">
        <v>4</v>
      </c>
      <c r="AF13" s="28"/>
      <c r="AG13" s="32"/>
      <c r="AH13" s="25"/>
      <c r="AI13" s="25"/>
      <c r="AJ13" s="25"/>
    </row>
    <row r="14" spans="1:36" ht="18" customHeight="1" x14ac:dyDescent="0.25">
      <c r="A14" s="78" t="s">
        <v>30</v>
      </c>
      <c r="B14" s="27">
        <v>92.035496568675171</v>
      </c>
      <c r="C14" s="28">
        <v>52.015558460100472</v>
      </c>
      <c r="D14" s="28">
        <v>27.926147752106832</v>
      </c>
      <c r="E14" s="27">
        <f>SUM(B14:D14)</f>
        <v>171.97720278088246</v>
      </c>
      <c r="F14" s="48">
        <f>E14/$E$46</f>
        <v>5.0007311777848805E-2</v>
      </c>
      <c r="G14" s="27">
        <v>7.4370922859734065</v>
      </c>
      <c r="H14" s="28">
        <v>27.560572163022044</v>
      </c>
      <c r="I14" s="29">
        <v>36.021047400764402</v>
      </c>
      <c r="J14" s="28">
        <f>SUM(G14:I14)</f>
        <v>71.018711849759853</v>
      </c>
      <c r="K14" s="80">
        <f>J14/$J$46</f>
        <v>3.3528368745617147E-2</v>
      </c>
      <c r="L14" s="27">
        <v>5.1296720692314377</v>
      </c>
      <c r="M14" s="28">
        <v>35.641602920802143</v>
      </c>
      <c r="N14" s="29">
        <v>31.657954330304193</v>
      </c>
      <c r="O14" s="27">
        <f>SUM(L14:N14)</f>
        <v>72.429229320337782</v>
      </c>
      <c r="P14" s="80">
        <f>O14/$O$46</f>
        <v>3.3312062872942722E-2</v>
      </c>
      <c r="Q14" s="27">
        <v>12.069415960341786</v>
      </c>
      <c r="R14" s="28">
        <v>36.235703515651181</v>
      </c>
      <c r="S14" s="29">
        <v>53.397769059462973</v>
      </c>
      <c r="T14" s="27">
        <f>SUM(Q14:S14)</f>
        <v>101.70288853545594</v>
      </c>
      <c r="U14" s="80">
        <f>T14/$T$46</f>
        <v>2.6743011457194342E-2</v>
      </c>
      <c r="V14" s="102">
        <f>T14+O14+J14+E14</f>
        <v>417.12803248643604</v>
      </c>
      <c r="W14" s="48">
        <f>V14/$V$46</f>
        <v>3.6163687990548199E-2</v>
      </c>
      <c r="X14" s="81">
        <v>10</v>
      </c>
      <c r="Y14" s="102">
        <v>1392.1328526192001</v>
      </c>
      <c r="Z14" s="103">
        <v>5033.9568468289999</v>
      </c>
      <c r="AA14" s="103">
        <f>Z14-Y14</f>
        <v>3641.8239942097998</v>
      </c>
      <c r="AB14" s="48">
        <f>AA14/$AA$46</f>
        <v>6.6262494647876785E-2</v>
      </c>
      <c r="AC14" s="30">
        <v>4</v>
      </c>
      <c r="AD14" s="27">
        <v>12.332219643287001</v>
      </c>
      <c r="AE14" s="31">
        <v>37</v>
      </c>
      <c r="AF14" s="28">
        <v>18.0085294934545</v>
      </c>
      <c r="AG14" s="33">
        <v>17</v>
      </c>
      <c r="AH14" s="25"/>
      <c r="AI14" s="25"/>
      <c r="AJ14" s="25"/>
    </row>
    <row r="15" spans="1:36" ht="18.95" customHeight="1" x14ac:dyDescent="0.25">
      <c r="A15" s="78" t="s">
        <v>32</v>
      </c>
      <c r="B15" s="27">
        <v>18.80354462666952</v>
      </c>
      <c r="C15" s="28">
        <v>3.6173881079858532</v>
      </c>
      <c r="D15" s="28">
        <v>2.0672168045082167</v>
      </c>
      <c r="E15" s="27">
        <f>SUM(B15:D15)</f>
        <v>24.48814953916359</v>
      </c>
      <c r="F15" s="48">
        <f>E15/$E$46</f>
        <v>7.1206329040471358E-3</v>
      </c>
      <c r="G15" s="27">
        <v>4.9302703394952871</v>
      </c>
      <c r="H15" s="28">
        <v>4.0697200278641432</v>
      </c>
      <c r="I15" s="29">
        <v>9.0505587148308244</v>
      </c>
      <c r="J15" s="28">
        <f>SUM(G15:I15)</f>
        <v>18.050549082190255</v>
      </c>
      <c r="K15" s="80">
        <f>J15/$J$46</f>
        <v>8.5217747537979678E-3</v>
      </c>
      <c r="L15" s="27">
        <v>10.206326321277501</v>
      </c>
      <c r="M15" s="28">
        <v>20.47158324043243</v>
      </c>
      <c r="N15" s="29">
        <v>35.485984002954694</v>
      </c>
      <c r="O15" s="27">
        <f>SUM(L15:N15)</f>
        <v>66.163893564664619</v>
      </c>
      <c r="P15" s="80">
        <f>O15/$O$46</f>
        <v>3.0430474036894244E-2</v>
      </c>
      <c r="Q15" s="27">
        <v>67.740866301389374</v>
      </c>
      <c r="R15" s="28">
        <v>103.70725909366359</v>
      </c>
      <c r="S15" s="29">
        <v>104.86543214540268</v>
      </c>
      <c r="T15" s="27">
        <f>SUM(Q15:S15)</f>
        <v>276.31355754045563</v>
      </c>
      <c r="U15" s="80">
        <f>T15/$T$46</f>
        <v>7.2657293627470573E-2</v>
      </c>
      <c r="V15" s="102">
        <f>T15+O15+J15+E15</f>
        <v>385.01614972647411</v>
      </c>
      <c r="W15" s="48">
        <f>V15/$V$46</f>
        <v>3.3379688790115443E-2</v>
      </c>
      <c r="X15" s="81">
        <v>11</v>
      </c>
      <c r="Y15" s="102">
        <v>151.09195042424099</v>
      </c>
      <c r="Z15" s="103">
        <v>1084.2093</v>
      </c>
      <c r="AA15" s="103">
        <f>Z15-Y15</f>
        <v>933.11734957575902</v>
      </c>
      <c r="AB15" s="48">
        <f>AA15/$AA$46</f>
        <v>1.6977943876587773E-2</v>
      </c>
      <c r="AC15" s="33">
        <v>12</v>
      </c>
      <c r="AD15" s="27">
        <v>29.832789563743301</v>
      </c>
      <c r="AE15" s="30">
        <v>3</v>
      </c>
      <c r="AF15" s="28">
        <v>20.799717152345298</v>
      </c>
      <c r="AG15" s="30">
        <v>6</v>
      </c>
      <c r="AH15" s="25"/>
      <c r="AI15" s="25"/>
      <c r="AJ15" s="25"/>
    </row>
    <row r="16" spans="1:36" ht="18.95" customHeight="1" x14ac:dyDescent="0.25">
      <c r="A16" s="78" t="s">
        <v>26</v>
      </c>
      <c r="B16" s="27">
        <v>132.23276767941618</v>
      </c>
      <c r="C16" s="28">
        <v>40.452062940583559</v>
      </c>
      <c r="D16" s="28">
        <v>21.22617984176366</v>
      </c>
      <c r="E16" s="27">
        <f>SUM(B16:D16)</f>
        <v>193.9110104617634</v>
      </c>
      <c r="F16" s="48">
        <f>E16/$E$46</f>
        <v>5.6385196412771579E-2</v>
      </c>
      <c r="G16" s="27">
        <v>21.102678604384501</v>
      </c>
      <c r="H16" s="28">
        <v>27.01496092302645</v>
      </c>
      <c r="I16" s="29">
        <v>30.486316250750125</v>
      </c>
      <c r="J16" s="28">
        <f>SUM(G16:I16)</f>
        <v>78.60395577816108</v>
      </c>
      <c r="K16" s="80">
        <f>J16/$J$46</f>
        <v>3.7109408852271097E-2</v>
      </c>
      <c r="L16" s="27">
        <v>30.068312314384265</v>
      </c>
      <c r="M16" s="28">
        <v>26.625002249315202</v>
      </c>
      <c r="N16" s="29">
        <v>26.571534857336747</v>
      </c>
      <c r="O16" s="27">
        <f>SUM(L16:N16)</f>
        <v>83.264849421036217</v>
      </c>
      <c r="P16" s="80">
        <f>O16/$O$46</f>
        <v>3.8295642864735253E-2</v>
      </c>
      <c r="Q16" s="27">
        <v>33.800347959560838</v>
      </c>
      <c r="R16" s="28">
        <v>-46.166730599405398</v>
      </c>
      <c r="S16" s="29">
        <v>40.92263949343365</v>
      </c>
      <c r="T16" s="27">
        <f>SUM(Q16:S16)</f>
        <v>28.55625685358909</v>
      </c>
      <c r="U16" s="80">
        <f>T16/$T$46</f>
        <v>7.5089342614283877E-3</v>
      </c>
      <c r="V16" s="102">
        <f>T16+O16+J16+E16</f>
        <v>384.33607251454976</v>
      </c>
      <c r="W16" s="48">
        <f>V16/$V$46</f>
        <v>3.3320728235594781E-2</v>
      </c>
      <c r="X16" s="82">
        <v>12</v>
      </c>
      <c r="Y16" s="102">
        <v>896.18380000000002</v>
      </c>
      <c r="Z16" s="103">
        <v>3437.4396330879999</v>
      </c>
      <c r="AA16" s="103">
        <f>Z16-Y16</f>
        <v>2541.2558330880001</v>
      </c>
      <c r="AB16" s="48">
        <f>AA16/$AA$46</f>
        <v>4.6237805919947098E-2</v>
      </c>
      <c r="AC16" s="30">
        <v>7</v>
      </c>
      <c r="AD16" s="27">
        <v>12.3938527216518</v>
      </c>
      <c r="AE16" s="31">
        <v>36</v>
      </c>
      <c r="AF16" s="28">
        <v>17.8820759995914</v>
      </c>
      <c r="AG16" s="34">
        <v>18</v>
      </c>
      <c r="AH16" s="25"/>
      <c r="AI16" s="25"/>
      <c r="AJ16" s="25"/>
    </row>
    <row r="17" spans="1:36" ht="23.1" customHeight="1" x14ac:dyDescent="0.25">
      <c r="A17" s="78" t="s">
        <v>48</v>
      </c>
      <c r="B17" s="27">
        <v>-90.67371515344297</v>
      </c>
      <c r="C17" s="28">
        <v>25.078736869859483</v>
      </c>
      <c r="D17" s="28">
        <v>1.0431805308904814</v>
      </c>
      <c r="E17" s="27">
        <f>SUM(B17:D17)</f>
        <v>-64.551797752693005</v>
      </c>
      <c r="F17" s="48">
        <f>E17/$E$46</f>
        <v>-1.877028945605342E-2</v>
      </c>
      <c r="G17" s="27">
        <v>15.643701471669395</v>
      </c>
      <c r="H17" s="28">
        <v>21.689948897403838</v>
      </c>
      <c r="I17" s="29">
        <v>37.391871469719604</v>
      </c>
      <c r="J17" s="28">
        <f>SUM(G17:I17)</f>
        <v>74.725521838792844</v>
      </c>
      <c r="K17" s="80">
        <f>J17/$J$46</f>
        <v>3.5278376439999953E-2</v>
      </c>
      <c r="L17" s="27">
        <v>21.193175648254481</v>
      </c>
      <c r="M17" s="28">
        <v>26.997774957127092</v>
      </c>
      <c r="N17" s="29">
        <v>20.667310326235572</v>
      </c>
      <c r="O17" s="27">
        <f>SUM(L17:N17)</f>
        <v>68.858260931617139</v>
      </c>
      <c r="P17" s="80">
        <f>O17/$O$46</f>
        <v>3.1669682792433561E-2</v>
      </c>
      <c r="Q17" s="27">
        <v>31.984686858714809</v>
      </c>
      <c r="R17" s="28">
        <v>65.670328991212173</v>
      </c>
      <c r="S17" s="29">
        <v>97.14305389206902</v>
      </c>
      <c r="T17" s="27">
        <f>SUM(Q17:S17)</f>
        <v>194.79806974199602</v>
      </c>
      <c r="U17" s="80">
        <f>T17/$T$46</f>
        <v>5.1222606220603026E-2</v>
      </c>
      <c r="V17" s="102">
        <f>T17+O17+J17+E17</f>
        <v>273.83005475971299</v>
      </c>
      <c r="W17" s="48">
        <f>V17/$V$46</f>
        <v>2.3740204185598579E-2</v>
      </c>
      <c r="X17" s="82">
        <v>13</v>
      </c>
      <c r="Y17" s="102">
        <v>4381.9070000000002</v>
      </c>
      <c r="Z17" s="103">
        <v>6430.5793000000003</v>
      </c>
      <c r="AA17" s="103">
        <f>Z17-Y17</f>
        <v>2048.6723000000002</v>
      </c>
      <c r="AB17" s="48">
        <f>AA17/$AA$46</f>
        <v>3.7275315207389199E-2</v>
      </c>
      <c r="AC17" s="30">
        <v>8</v>
      </c>
      <c r="AD17" s="27">
        <v>14.9074864350137</v>
      </c>
      <c r="AE17" s="31">
        <v>32</v>
      </c>
      <c r="AF17" s="28">
        <v>16.524171430725101</v>
      </c>
      <c r="AG17" s="34">
        <v>23</v>
      </c>
      <c r="AH17" s="25"/>
      <c r="AI17" s="25"/>
      <c r="AJ17" s="25"/>
    </row>
    <row r="18" spans="1:36" ht="21" customHeight="1" x14ac:dyDescent="0.25">
      <c r="A18" s="78" t="s">
        <v>28</v>
      </c>
      <c r="B18" s="27">
        <v>4.6772882249729832</v>
      </c>
      <c r="C18" s="28">
        <v>27.029933997791602</v>
      </c>
      <c r="D18" s="28">
        <v>-11.736173752365431</v>
      </c>
      <c r="E18" s="27">
        <f>SUM(B18:D18)</f>
        <v>19.971048470399154</v>
      </c>
      <c r="F18" s="48">
        <f>E18/$E$46</f>
        <v>5.8071560139411659E-3</v>
      </c>
      <c r="G18" s="27">
        <v>7.8514148529657533</v>
      </c>
      <c r="H18" s="28">
        <v>6.5772523666568645</v>
      </c>
      <c r="I18" s="29">
        <v>19.132569294032578</v>
      </c>
      <c r="J18" s="28">
        <f>SUM(G18:I18)</f>
        <v>33.561236513655196</v>
      </c>
      <c r="K18" s="80">
        <f>J18/$J$46</f>
        <v>1.5844465269507797E-2</v>
      </c>
      <c r="L18" s="27">
        <v>15.202740983397078</v>
      </c>
      <c r="M18" s="28">
        <v>12.930688595610263</v>
      </c>
      <c r="N18" s="29">
        <v>4.5797789471022128</v>
      </c>
      <c r="O18" s="27">
        <f>SUM(L18:N18)</f>
        <v>32.713208526109554</v>
      </c>
      <c r="P18" s="80">
        <f>O18/$O$46</f>
        <v>1.5045644823552641E-2</v>
      </c>
      <c r="Q18" s="27">
        <v>23.237446117228586</v>
      </c>
      <c r="R18" s="28">
        <v>14.669764284058648</v>
      </c>
      <c r="S18" s="29">
        <v>49.848380625257676</v>
      </c>
      <c r="T18" s="27">
        <f>SUM(Q18:S18)</f>
        <v>87.755591026544906</v>
      </c>
      <c r="U18" s="80">
        <f>T18/$T$46</f>
        <v>2.307553708700797E-2</v>
      </c>
      <c r="V18" s="102">
        <f>T18+O18+J18+E18</f>
        <v>174.00108453670882</v>
      </c>
      <c r="W18" s="48">
        <f>V18/$V$46</f>
        <v>1.5085346563005583E-2</v>
      </c>
      <c r="X18" s="82">
        <v>14</v>
      </c>
      <c r="Y18" s="102">
        <v>3359.9809</v>
      </c>
      <c r="Z18" s="103">
        <v>7016.5515999999998</v>
      </c>
      <c r="AA18" s="103">
        <f>Z18-Y18</f>
        <v>3656.5706999999998</v>
      </c>
      <c r="AB18" s="48">
        <f>AA18/$AA$46</f>
        <v>6.6530808963738988E-2</v>
      </c>
      <c r="AC18" s="30">
        <v>3</v>
      </c>
      <c r="AD18" s="27">
        <v>14.927135833480399</v>
      </c>
      <c r="AE18" s="34">
        <v>31</v>
      </c>
      <c r="AF18" s="28">
        <v>16.8268306192459</v>
      </c>
      <c r="AG18" s="34">
        <v>22</v>
      </c>
      <c r="AH18" s="25"/>
      <c r="AI18" s="25"/>
      <c r="AJ18" s="25"/>
    </row>
    <row r="19" spans="1:36" ht="21" customHeight="1" x14ac:dyDescent="0.25">
      <c r="A19" s="78" t="s">
        <v>20</v>
      </c>
      <c r="B19" s="27">
        <v>13.195338587424637</v>
      </c>
      <c r="C19" s="28">
        <v>5.4651535245901535</v>
      </c>
      <c r="D19" s="28">
        <v>8.3671442778216267</v>
      </c>
      <c r="E19" s="27">
        <f>SUM(B19:D19)</f>
        <v>27.027636389836417</v>
      </c>
      <c r="F19" s="48">
        <f>E19/$E$46</f>
        <v>7.8590616529967631E-3</v>
      </c>
      <c r="G19" s="27">
        <v>8.7898848062015613</v>
      </c>
      <c r="H19" s="28">
        <v>10.375416615146818</v>
      </c>
      <c r="I19" s="29">
        <v>11.575549367088614</v>
      </c>
      <c r="J19" s="28">
        <f>SUM(G19:I19)</f>
        <v>30.740850788436994</v>
      </c>
      <c r="K19" s="80">
        <f>J19/$J$46</f>
        <v>1.4512943898069258E-2</v>
      </c>
      <c r="L19" s="27">
        <v>9.4875937031484234</v>
      </c>
      <c r="M19" s="28">
        <v>6.9323605143721636</v>
      </c>
      <c r="N19" s="29">
        <v>8.8208886710239565</v>
      </c>
      <c r="O19" s="27">
        <f>SUM(L19:N19)</f>
        <v>25.240842888544542</v>
      </c>
      <c r="P19" s="80">
        <f>O19/$O$46</f>
        <v>1.1608911942863452E-2</v>
      </c>
      <c r="Q19" s="27">
        <v>10.867038153185405</v>
      </c>
      <c r="R19" s="28">
        <v>15.742079944674961</v>
      </c>
      <c r="S19" s="29">
        <v>16.18298448753464</v>
      </c>
      <c r="T19" s="27">
        <f>SUM(Q19:S19)</f>
        <v>42.792102585395007</v>
      </c>
      <c r="U19" s="80">
        <f>T19/$T$46</f>
        <v>1.1252283058997817E-2</v>
      </c>
      <c r="V19" s="102">
        <f>T19+O19+J19+E19</f>
        <v>125.80143265221297</v>
      </c>
      <c r="W19" s="48">
        <f>V19/$V$46</f>
        <v>1.0906588397044566E-2</v>
      </c>
      <c r="X19" s="82">
        <v>15</v>
      </c>
      <c r="Y19" s="102"/>
      <c r="Z19" s="103">
        <v>222.0652</v>
      </c>
      <c r="AA19" s="103">
        <f>Z19-Y19</f>
        <v>222.0652</v>
      </c>
      <c r="AB19" s="48">
        <f>AA19/$AA$46</f>
        <v>4.0404462571158517E-3</v>
      </c>
      <c r="AC19" s="34">
        <v>24</v>
      </c>
      <c r="AD19" s="27">
        <v>17.9500031963243</v>
      </c>
      <c r="AE19" s="34">
        <v>25</v>
      </c>
      <c r="AF19" s="28"/>
      <c r="AG19" s="32"/>
      <c r="AH19" s="25"/>
      <c r="AI19" s="25"/>
      <c r="AJ19" s="25"/>
    </row>
    <row r="20" spans="1:36" ht="18" customHeight="1" x14ac:dyDescent="0.25">
      <c r="A20" s="78" t="s">
        <v>40</v>
      </c>
      <c r="B20" s="27">
        <v>18.92494797809406</v>
      </c>
      <c r="C20" s="28">
        <v>6.854328321411729</v>
      </c>
      <c r="D20" s="28">
        <v>5.949896109939937</v>
      </c>
      <c r="E20" s="27">
        <f>SUM(B20:D20)</f>
        <v>31.729172409445724</v>
      </c>
      <c r="F20" s="48">
        <f>E20/$E$46</f>
        <v>9.2261683029807497E-3</v>
      </c>
      <c r="G20" s="27">
        <v>5.6491450319036387</v>
      </c>
      <c r="H20" s="28">
        <v>5.5110251426064023</v>
      </c>
      <c r="I20" s="29">
        <v>6.7531893686975835</v>
      </c>
      <c r="J20" s="28">
        <f>SUM(G20:I20)</f>
        <v>17.913359543207626</v>
      </c>
      <c r="K20" s="80">
        <f>J20/$J$46</f>
        <v>8.4570067323674804E-3</v>
      </c>
      <c r="L20" s="27">
        <v>7.0881790844534551</v>
      </c>
      <c r="M20" s="28">
        <v>6.5774616986202474</v>
      </c>
      <c r="N20" s="29">
        <v>5.6769480383045163</v>
      </c>
      <c r="O20" s="27">
        <f>SUM(L20:N20)</f>
        <v>19.342588821378218</v>
      </c>
      <c r="P20" s="80">
        <f>O20/$O$46</f>
        <v>8.8961534036687898E-3</v>
      </c>
      <c r="Q20" s="27">
        <v>8.9858715395537985</v>
      </c>
      <c r="R20" s="28">
        <v>9.0171707395805463</v>
      </c>
      <c r="S20" s="29">
        <v>7.5625149979735422</v>
      </c>
      <c r="T20" s="27">
        <f>SUM(Q20:S20)</f>
        <v>25.565557277107885</v>
      </c>
      <c r="U20" s="80">
        <f>T20/$T$46</f>
        <v>6.722522840960421E-3</v>
      </c>
      <c r="V20" s="102">
        <f>T20+O20+J20+E20</f>
        <v>94.550678051139442</v>
      </c>
      <c r="W20" s="48">
        <f>V20/$V$46</f>
        <v>8.1972462985866763E-3</v>
      </c>
      <c r="X20" s="82">
        <v>16</v>
      </c>
      <c r="Y20" s="102"/>
      <c r="Z20" s="103">
        <v>277.55270000000002</v>
      </c>
      <c r="AA20" s="103">
        <f>Z20-Y20</f>
        <v>277.55270000000002</v>
      </c>
      <c r="AB20" s="48">
        <f>AA20/$AA$46</f>
        <v>5.0500338092929415E-3</v>
      </c>
      <c r="AC20" s="34">
        <v>23</v>
      </c>
      <c r="AD20" s="27">
        <v>8.0287583586128495</v>
      </c>
      <c r="AE20" s="31">
        <v>41</v>
      </c>
      <c r="AF20" s="28"/>
      <c r="AG20" s="32"/>
      <c r="AH20" s="25"/>
      <c r="AI20" s="25"/>
      <c r="AJ20" s="25"/>
    </row>
    <row r="21" spans="1:36" ht="23.1" customHeight="1" x14ac:dyDescent="0.25">
      <c r="A21" s="78" t="s">
        <v>54</v>
      </c>
      <c r="B21" s="27">
        <v>17.649340840446524</v>
      </c>
      <c r="C21" s="28">
        <v>9.0831565432099666</v>
      </c>
      <c r="D21" s="28">
        <v>3.4441195574162045</v>
      </c>
      <c r="E21" s="27">
        <f>SUM(B21:D21)</f>
        <v>30.176616941072695</v>
      </c>
      <c r="F21" s="48">
        <f>E21/$E$46</f>
        <v>8.7747182031773768E-3</v>
      </c>
      <c r="G21" s="27">
        <v>3.5986657493268766</v>
      </c>
      <c r="H21" s="28">
        <v>4.2876740654206209</v>
      </c>
      <c r="I21" s="29">
        <v>4.8720480156511972</v>
      </c>
      <c r="J21" s="28">
        <f>SUM(G21:I21)</f>
        <v>12.758387830398695</v>
      </c>
      <c r="K21" s="80">
        <f>J21/$J$46</f>
        <v>6.0233130204071453E-3</v>
      </c>
      <c r="L21" s="27">
        <v>4.2585098122865759</v>
      </c>
      <c r="M21" s="28">
        <v>6.0257268218343683</v>
      </c>
      <c r="N21" s="29">
        <v>6.9313419405733327</v>
      </c>
      <c r="O21" s="27">
        <f>SUM(L21:N21)</f>
        <v>17.215578574694277</v>
      </c>
      <c r="P21" s="80">
        <f>O21/$O$46</f>
        <v>7.9178867600247834E-3</v>
      </c>
      <c r="Q21" s="27">
        <v>10.307601217301062</v>
      </c>
      <c r="R21" s="28">
        <v>11.259528010858949</v>
      </c>
      <c r="S21" s="29">
        <v>8.2950330002498198</v>
      </c>
      <c r="T21" s="27">
        <f>SUM(Q21:S21)</f>
        <v>29.862162228409833</v>
      </c>
      <c r="U21" s="80">
        <f>T21/$T$46</f>
        <v>7.8523251218430117E-3</v>
      </c>
      <c r="V21" s="102">
        <f>T21+O21+J21+E21</f>
        <v>90.01274557457549</v>
      </c>
      <c r="W21" s="48">
        <f>V21/$V$46</f>
        <v>7.8038218307406541E-3</v>
      </c>
      <c r="X21" s="82">
        <v>17</v>
      </c>
      <c r="Y21" s="102">
        <v>119.37630791399999</v>
      </c>
      <c r="Z21" s="103">
        <v>682.60270000000003</v>
      </c>
      <c r="AA21" s="103">
        <f>Z21-Y21</f>
        <v>563.22639208600003</v>
      </c>
      <c r="AB21" s="48">
        <f>AA21/$AA$46</f>
        <v>1.0247827970401234E-2</v>
      </c>
      <c r="AC21" s="33">
        <v>17</v>
      </c>
      <c r="AD21" s="27">
        <v>25.6040549283044</v>
      </c>
      <c r="AE21" s="30">
        <v>6</v>
      </c>
      <c r="AF21" s="28">
        <v>21.1720081140686</v>
      </c>
      <c r="AG21" s="30">
        <v>4</v>
      </c>
      <c r="AH21" s="25"/>
      <c r="AI21" s="25"/>
      <c r="AJ21" s="25"/>
    </row>
    <row r="22" spans="1:36" ht="21" customHeight="1" x14ac:dyDescent="0.25">
      <c r="A22" s="78" t="s">
        <v>36</v>
      </c>
      <c r="B22" s="27">
        <v>37.099791345406032</v>
      </c>
      <c r="C22" s="28">
        <v>4.2270792060188249</v>
      </c>
      <c r="D22" s="28">
        <v>5.2487388269659663</v>
      </c>
      <c r="E22" s="27">
        <f>SUM(B22:D22)</f>
        <v>46.57560937839083</v>
      </c>
      <c r="F22" s="48">
        <f>E22/$E$46</f>
        <v>1.3543196317688926E-2</v>
      </c>
      <c r="G22" s="27">
        <v>5.2026989361701901</v>
      </c>
      <c r="H22" s="28">
        <v>0.10185873589632166</v>
      </c>
      <c r="I22" s="29">
        <v>9.1918062427802383</v>
      </c>
      <c r="J22" s="28">
        <f>SUM(G22:I22)</f>
        <v>14.49636391484675</v>
      </c>
      <c r="K22" s="80">
        <f>J22/$J$46</f>
        <v>6.8438221723291304E-3</v>
      </c>
      <c r="L22" s="27">
        <v>-0.69470106999545678</v>
      </c>
      <c r="M22" s="28">
        <v>6.8853531106513444</v>
      </c>
      <c r="N22" s="29">
        <v>2.0940046229523492</v>
      </c>
      <c r="O22" s="27">
        <f>SUM(L22:N22)</f>
        <v>8.2846566636082368</v>
      </c>
      <c r="P22" s="80">
        <f>O22/$O$46</f>
        <v>3.8103263868550911E-3</v>
      </c>
      <c r="Q22" s="27">
        <v>0.81230585048234971</v>
      </c>
      <c r="R22" s="28">
        <v>8.2293992238363778</v>
      </c>
      <c r="S22" s="29">
        <v>7.1036853008503016</v>
      </c>
      <c r="T22" s="27">
        <f>SUM(Q22:S22)</f>
        <v>16.145390375169029</v>
      </c>
      <c r="U22" s="80">
        <f>T22/$T$46</f>
        <v>4.245468009824456E-3</v>
      </c>
      <c r="V22" s="102">
        <f>T22+O22+J22+E22</f>
        <v>85.502020332014837</v>
      </c>
      <c r="W22" s="48">
        <f>V22/$V$46</f>
        <v>7.4127561444795476E-3</v>
      </c>
      <c r="X22" s="82">
        <v>18</v>
      </c>
      <c r="Y22" s="102">
        <v>376.81810000000002</v>
      </c>
      <c r="Z22" s="103">
        <v>717.02300000000002</v>
      </c>
      <c r="AA22" s="103">
        <f>Z22-Y22</f>
        <v>340.20490000000001</v>
      </c>
      <c r="AB22" s="48">
        <f>AA22/$AA$46</f>
        <v>6.1899821082162928E-3</v>
      </c>
      <c r="AC22" s="33">
        <v>21</v>
      </c>
      <c r="AD22" s="27">
        <v>12.213243121730001</v>
      </c>
      <c r="AE22" s="31">
        <v>38</v>
      </c>
      <c r="AF22" s="28">
        <v>15.9816324352546</v>
      </c>
      <c r="AG22" s="31">
        <v>27</v>
      </c>
      <c r="AH22" s="25"/>
      <c r="AI22" s="25"/>
      <c r="AJ22" s="25"/>
    </row>
    <row r="23" spans="1:36" ht="18.95" customHeight="1" x14ac:dyDescent="0.25">
      <c r="A23" s="78" t="s">
        <v>34</v>
      </c>
      <c r="B23" s="27">
        <v>16.355946823588937</v>
      </c>
      <c r="C23" s="28">
        <v>6.4427042808219408</v>
      </c>
      <c r="D23" s="28">
        <v>3.6703935191803563</v>
      </c>
      <c r="E23" s="27">
        <f>SUM(B23:D23)</f>
        <v>26.469044623591238</v>
      </c>
      <c r="F23" s="48">
        <f>E23/$E$46</f>
        <v>7.6966350513340276E-3</v>
      </c>
      <c r="G23" s="27">
        <v>3.5012122676580368</v>
      </c>
      <c r="H23" s="28">
        <v>3.6186104005621154</v>
      </c>
      <c r="I23" s="29">
        <v>4.8779175321793407</v>
      </c>
      <c r="J23" s="28">
        <f>SUM(G23:I23)</f>
        <v>11.997740200399493</v>
      </c>
      <c r="K23" s="80">
        <f>J23/$J$46</f>
        <v>5.6642066164773585E-3</v>
      </c>
      <c r="L23" s="27">
        <v>4.121124613661828</v>
      </c>
      <c r="M23" s="28">
        <v>3.9953878584229194</v>
      </c>
      <c r="N23" s="29">
        <v>4.0032289021023733</v>
      </c>
      <c r="O23" s="27">
        <f>SUM(L23:N23)</f>
        <v>12.11974137418712</v>
      </c>
      <c r="P23" s="80">
        <f>O23/$O$46</f>
        <v>5.5741803474824506E-3</v>
      </c>
      <c r="Q23" s="27">
        <v>3.6272812174275053</v>
      </c>
      <c r="R23" s="28">
        <v>-8.4269169354837583</v>
      </c>
      <c r="S23" s="29">
        <v>7.1471192588211494</v>
      </c>
      <c r="T23" s="27">
        <f>SUM(Q23:S23)</f>
        <v>2.3474835407648964</v>
      </c>
      <c r="U23" s="80">
        <f>T23/$T$46</f>
        <v>6.1727626550513019E-4</v>
      </c>
      <c r="V23" s="102">
        <f>T23+O23+J23+E23</f>
        <v>52.934009738942748</v>
      </c>
      <c r="W23" s="48">
        <f>V23/$V$46</f>
        <v>4.5892120960487432E-3</v>
      </c>
      <c r="X23" s="82">
        <v>19</v>
      </c>
      <c r="Y23" s="102">
        <v>129.81659999999999</v>
      </c>
      <c r="Z23" s="103">
        <v>501.92840000000001</v>
      </c>
      <c r="AA23" s="103">
        <f>Z23-Y23</f>
        <v>372.11180000000002</v>
      </c>
      <c r="AB23" s="48">
        <f>AA23/$AA$46</f>
        <v>6.7705238350657488E-3</v>
      </c>
      <c r="AC23" s="33">
        <v>20</v>
      </c>
      <c r="AD23" s="27">
        <v>19.9507110725283</v>
      </c>
      <c r="AE23" s="33">
        <v>20</v>
      </c>
      <c r="AF23" s="28">
        <v>19.838438671344001</v>
      </c>
      <c r="AG23" s="30">
        <v>9</v>
      </c>
      <c r="AH23" s="25"/>
      <c r="AI23" s="25"/>
      <c r="AJ23" s="25"/>
    </row>
    <row r="24" spans="1:36" ht="20.100000000000001" customHeight="1" x14ac:dyDescent="0.25">
      <c r="A24" s="78" t="s">
        <v>39</v>
      </c>
      <c r="B24" s="27">
        <v>10.639432450235182</v>
      </c>
      <c r="C24" s="28">
        <v>2.3574301829515201</v>
      </c>
      <c r="D24" s="28">
        <v>1.0055439404495257</v>
      </c>
      <c r="E24" s="27">
        <f>SUM(B24:D24)</f>
        <v>14.002406573636227</v>
      </c>
      <c r="F24" s="48">
        <f>E24/$E$46</f>
        <v>4.0716019323804552E-3</v>
      </c>
      <c r="G24" s="27">
        <v>2.4963553068084314</v>
      </c>
      <c r="H24" s="28">
        <v>3.5640808460591327</v>
      </c>
      <c r="I24" s="29">
        <v>6.3236678482071884</v>
      </c>
      <c r="J24" s="28">
        <f>SUM(G24:I24)</f>
        <v>12.384104001074753</v>
      </c>
      <c r="K24" s="80">
        <f>J24/$J$46</f>
        <v>5.8466113326654358E-3</v>
      </c>
      <c r="L24" s="27">
        <v>3.9769697151646568</v>
      </c>
      <c r="M24" s="28">
        <v>2.1960821868853575</v>
      </c>
      <c r="N24" s="29">
        <v>3.0710522590834834</v>
      </c>
      <c r="O24" s="27">
        <f>SUM(L24:N24)</f>
        <v>9.2441041611334978</v>
      </c>
      <c r="P24" s="80">
        <f>O24/$O$46</f>
        <v>4.2516009338959288E-3</v>
      </c>
      <c r="Q24" s="27">
        <v>5.2697692889911725</v>
      </c>
      <c r="R24" s="28">
        <v>5.6540606612286695</v>
      </c>
      <c r="S24" s="29">
        <v>5.1268248807237509</v>
      </c>
      <c r="T24" s="27">
        <f>SUM(Q24:S24)</f>
        <v>16.050654830943593</v>
      </c>
      <c r="U24" s="80">
        <f>T24/$T$46</f>
        <v>4.2205570777840038E-3</v>
      </c>
      <c r="V24" s="102">
        <f>T24+O24+J24+E24</f>
        <v>51.681269566788075</v>
      </c>
      <c r="W24" s="48">
        <f>V24/$V$46</f>
        <v>4.4806034646676807E-3</v>
      </c>
      <c r="X24" s="82">
        <v>20</v>
      </c>
      <c r="Y24" s="102">
        <v>30.351099999999999</v>
      </c>
      <c r="Z24" s="103">
        <v>158.08099999999999</v>
      </c>
      <c r="AA24" s="103">
        <f>Z24-Y24</f>
        <v>127.72989999999999</v>
      </c>
      <c r="AB24" s="48">
        <f>AA24/$AA$46</f>
        <v>2.3240282420513526E-3</v>
      </c>
      <c r="AC24" s="34">
        <v>27</v>
      </c>
      <c r="AD24" s="27">
        <v>20.506191221460401</v>
      </c>
      <c r="AE24" s="33">
        <v>16</v>
      </c>
      <c r="AF24" s="28">
        <v>16.309024503171798</v>
      </c>
      <c r="AG24" s="34">
        <v>25</v>
      </c>
      <c r="AH24" s="25"/>
      <c r="AI24" s="25"/>
      <c r="AJ24" s="25"/>
    </row>
    <row r="25" spans="1:36" ht="18.95" customHeight="1" x14ac:dyDescent="0.25">
      <c r="A25" s="78" t="s">
        <v>53</v>
      </c>
      <c r="B25" s="27">
        <v>21.941028437890836</v>
      </c>
      <c r="C25" s="28">
        <v>9.3912089786305657</v>
      </c>
      <c r="D25" s="28">
        <v>4.2227358860594073</v>
      </c>
      <c r="E25" s="27">
        <f>SUM(B25:D25)</f>
        <v>35.554973302580805</v>
      </c>
      <c r="F25" s="48">
        <f>E25/$E$46</f>
        <v>1.0338629809327834E-2</v>
      </c>
      <c r="G25" s="27">
        <v>12.91764070234697</v>
      </c>
      <c r="H25" s="28">
        <v>8.6718270520372442</v>
      </c>
      <c r="I25" s="29">
        <v>9.4595081583502871</v>
      </c>
      <c r="J25" s="28">
        <f>SUM(G25:I25)</f>
        <v>31.048975912734505</v>
      </c>
      <c r="K25" s="80">
        <f>J25/$J$46</f>
        <v>1.4658411656046777E-2</v>
      </c>
      <c r="L25" s="27">
        <v>9.4207267123559362</v>
      </c>
      <c r="M25" s="28">
        <v>5.3039123728730715</v>
      </c>
      <c r="N25" s="29">
        <v>6.2614235339914019</v>
      </c>
      <c r="O25" s="27">
        <f>SUM(L25:N25)</f>
        <v>20.986062619220409</v>
      </c>
      <c r="P25" s="80">
        <f>O25/$O$46</f>
        <v>9.6520292150986953E-3</v>
      </c>
      <c r="Q25" s="27">
        <v>4.6875304575346135</v>
      </c>
      <c r="R25" s="28">
        <v>2.883743366621367</v>
      </c>
      <c r="S25" s="29">
        <v>-45.742276854825022</v>
      </c>
      <c r="T25" s="27">
        <f>SUM(Q25:S25)</f>
        <v>-38.171003030669041</v>
      </c>
      <c r="U25" s="80">
        <f>T25/$T$46</f>
        <v>-1.0037154166234966E-2</v>
      </c>
      <c r="V25" s="102">
        <f>T25+O25+J25+E25</f>
        <v>49.419008803866674</v>
      </c>
      <c r="W25" s="48">
        <f>V25/$V$46</f>
        <v>4.2844725743607353E-3</v>
      </c>
      <c r="X25" s="82">
        <v>21</v>
      </c>
      <c r="Y25" s="102">
        <v>445.62509999999997</v>
      </c>
      <c r="Z25" s="103">
        <v>935.08730000000003</v>
      </c>
      <c r="AA25" s="103">
        <f>Z25-Y25</f>
        <v>489.46220000000005</v>
      </c>
      <c r="AB25" s="48">
        <f>AA25/$AA$46</f>
        <v>8.9056984794992217E-3</v>
      </c>
      <c r="AC25" s="33">
        <v>18</v>
      </c>
      <c r="AD25" s="27">
        <v>14.7856058330089</v>
      </c>
      <c r="AE25" s="31">
        <v>34</v>
      </c>
      <c r="AF25" s="28">
        <v>15.303262881237</v>
      </c>
      <c r="AG25" s="31">
        <v>28</v>
      </c>
      <c r="AH25" s="25"/>
      <c r="AI25" s="25"/>
      <c r="AJ25" s="25"/>
    </row>
    <row r="26" spans="1:36" ht="18.95" customHeight="1" x14ac:dyDescent="0.25">
      <c r="A26" s="78" t="s">
        <v>17</v>
      </c>
      <c r="B26" s="27">
        <v>4.4974740922473018</v>
      </c>
      <c r="C26" s="28">
        <v>2.1381537992495292</v>
      </c>
      <c r="D26" s="28">
        <v>0.41038534988712605</v>
      </c>
      <c r="E26" s="27">
        <f>SUM(B26:D26)</f>
        <v>7.0460132413839576</v>
      </c>
      <c r="F26" s="48">
        <f>E26/$E$46</f>
        <v>2.0488307476524861E-3</v>
      </c>
      <c r="G26" s="27">
        <v>3.407508465490289</v>
      </c>
      <c r="H26" s="28">
        <v>2.0638516666666726</v>
      </c>
      <c r="I26" s="29">
        <v>2.568488386561584</v>
      </c>
      <c r="J26" s="28">
        <f>SUM(G26:I26)</f>
        <v>8.0398485187185464</v>
      </c>
      <c r="K26" s="80">
        <f>J26/$J$46</f>
        <v>3.7956617175028463E-3</v>
      </c>
      <c r="L26" s="27">
        <v>2.7328418181818184</v>
      </c>
      <c r="M26" s="28">
        <v>2.248371119133572</v>
      </c>
      <c r="N26" s="29">
        <v>5.9256472564389684</v>
      </c>
      <c r="O26" s="27">
        <f>SUM(L26:N26)</f>
        <v>10.906860193754358</v>
      </c>
      <c r="P26" s="80">
        <f>O26/$O$46</f>
        <v>5.0163451403550984E-3</v>
      </c>
      <c r="Q26" s="27">
        <v>3.958583812949648</v>
      </c>
      <c r="R26" s="28">
        <v>10.789149982740767</v>
      </c>
      <c r="S26" s="29">
        <v>6.7928877805048966</v>
      </c>
      <c r="T26" s="27">
        <f>SUM(Q26:S26)</f>
        <v>21.540621576195313</v>
      </c>
      <c r="U26" s="80">
        <f>T26/$T$46</f>
        <v>5.664156622321016E-3</v>
      </c>
      <c r="V26" s="102">
        <f>T26+O26+J26+E26</f>
        <v>47.533343530052178</v>
      </c>
      <c r="W26" s="48">
        <f>V26/$V$46</f>
        <v>4.1209913280624384E-3</v>
      </c>
      <c r="X26" s="83">
        <v>22</v>
      </c>
      <c r="Y26" s="102">
        <v>34.9191</v>
      </c>
      <c r="Z26" s="103">
        <v>145.0505</v>
      </c>
      <c r="AA26" s="103">
        <f>Z26-Y26</f>
        <v>110.1314</v>
      </c>
      <c r="AB26" s="48">
        <f>AA26/$AA$46</f>
        <v>2.0038259165368042E-3</v>
      </c>
      <c r="AC26" s="34">
        <v>28</v>
      </c>
      <c r="AD26" s="27">
        <v>34.172518685293802</v>
      </c>
      <c r="AE26" s="30">
        <v>2</v>
      </c>
      <c r="AF26" s="28">
        <v>19.2631548264931</v>
      </c>
      <c r="AG26" s="33">
        <v>11</v>
      </c>
      <c r="AH26" s="25"/>
      <c r="AI26" s="25"/>
      <c r="AJ26" s="25"/>
    </row>
    <row r="27" spans="1:36" ht="18.95" customHeight="1" x14ac:dyDescent="0.25">
      <c r="A27" s="78" t="s">
        <v>18</v>
      </c>
      <c r="B27" s="27">
        <v>4.4509515244623126</v>
      </c>
      <c r="C27" s="28">
        <v>2.1108434861142356</v>
      </c>
      <c r="D27" s="28">
        <v>0.33632919834890485</v>
      </c>
      <c r="E27" s="27">
        <f>SUM(B27:D27)</f>
        <v>6.8981242089254522</v>
      </c>
      <c r="F27" s="48">
        <f>E27/$E$46</f>
        <v>2.0058277633319445E-3</v>
      </c>
      <c r="G27" s="27">
        <v>3.3596313788659806</v>
      </c>
      <c r="H27" s="28">
        <v>2.0012838356164435</v>
      </c>
      <c r="I27" s="29">
        <v>2.4979988249352703</v>
      </c>
      <c r="J27" s="28">
        <f>SUM(G27:I27)</f>
        <v>7.8589140394176944</v>
      </c>
      <c r="K27" s="80">
        <f>J27/$J$46</f>
        <v>3.710241441877054E-3</v>
      </c>
      <c r="L27" s="27">
        <v>2.6455840248158156</v>
      </c>
      <c r="M27" s="28">
        <v>2.1878356153846168</v>
      </c>
      <c r="N27" s="29">
        <v>5.8398748345555296</v>
      </c>
      <c r="O27" s="27">
        <f>SUM(L27:N27)</f>
        <v>10.673294474755963</v>
      </c>
      <c r="P27" s="80">
        <f>O27/$O$46</f>
        <v>4.9089222671690946E-3</v>
      </c>
      <c r="Q27" s="27">
        <v>3.8807198415432369</v>
      </c>
      <c r="R27" s="28">
        <v>10.678336983812361</v>
      </c>
      <c r="S27" s="29">
        <v>6.6826592288348658</v>
      </c>
      <c r="T27" s="27">
        <f>SUM(Q27:S27)</f>
        <v>21.241716054190462</v>
      </c>
      <c r="U27" s="80">
        <f>T27/$T$46</f>
        <v>5.5855587190096695E-3</v>
      </c>
      <c r="V27" s="102">
        <f>T27+O27+J27+E27</f>
        <v>46.672048777289575</v>
      </c>
      <c r="W27" s="48">
        <f>V27/$V$46</f>
        <v>4.046319782922839E-3</v>
      </c>
      <c r="X27" s="83">
        <v>23</v>
      </c>
      <c r="Y27" s="102">
        <v>34.9191</v>
      </c>
      <c r="Z27" s="103">
        <v>145.0505</v>
      </c>
      <c r="AA27" s="103">
        <f>Z27-Y27</f>
        <v>110.1314</v>
      </c>
      <c r="AB27" s="48">
        <f>AA27/$AA$46</f>
        <v>2.0038259165368042E-3</v>
      </c>
      <c r="AC27" s="34">
        <v>29</v>
      </c>
      <c r="AD27" s="27">
        <v>35.292404973187899</v>
      </c>
      <c r="AE27" s="30">
        <v>1</v>
      </c>
      <c r="AF27" s="28">
        <v>20.094107014612401</v>
      </c>
      <c r="AG27" s="30">
        <v>8</v>
      </c>
      <c r="AH27" s="25"/>
      <c r="AI27" s="25"/>
      <c r="AJ27" s="25"/>
    </row>
    <row r="28" spans="1:36" ht="20.100000000000001" customHeight="1" x14ac:dyDescent="0.25">
      <c r="A28" s="78" t="s">
        <v>52</v>
      </c>
      <c r="B28" s="27">
        <v>7.2387801622977568</v>
      </c>
      <c r="C28" s="28">
        <v>3.0626961856732153</v>
      </c>
      <c r="D28" s="28">
        <v>1.9906918991392246</v>
      </c>
      <c r="E28" s="27">
        <f>SUM(B28:D28)</f>
        <v>12.292168247110197</v>
      </c>
      <c r="F28" s="48">
        <f>E28/$E$46</f>
        <v>3.5743010121068483E-3</v>
      </c>
      <c r="G28" s="27">
        <v>2.5940359516874762</v>
      </c>
      <c r="H28" s="28">
        <v>2.5799474933947115</v>
      </c>
      <c r="I28" s="29">
        <v>2.3114088028165951</v>
      </c>
      <c r="J28" s="28">
        <f>SUM(G28:I28)</f>
        <v>7.4853922478987833</v>
      </c>
      <c r="K28" s="80">
        <f>J28/$J$46</f>
        <v>3.5338995168494188E-3</v>
      </c>
      <c r="L28" s="27">
        <v>1.6515251596211169</v>
      </c>
      <c r="M28" s="28">
        <v>2.894707861553945</v>
      </c>
      <c r="N28" s="29">
        <v>2.8149876688555793</v>
      </c>
      <c r="O28" s="27">
        <f>SUM(L28:N28)</f>
        <v>7.3612206900306409</v>
      </c>
      <c r="P28" s="80">
        <f>O28/$O$46</f>
        <v>3.3856144646157603E-3</v>
      </c>
      <c r="Q28" s="27">
        <v>1.4443490285002047</v>
      </c>
      <c r="R28" s="28">
        <v>4.5521330579383559</v>
      </c>
      <c r="S28" s="29">
        <v>9.9815396644099685</v>
      </c>
      <c r="T28" s="27">
        <f>SUM(Q28:S28)</f>
        <v>15.97802175084853</v>
      </c>
      <c r="U28" s="80">
        <f>T28/$T$46</f>
        <v>4.2014580401743057E-3</v>
      </c>
      <c r="V28" s="102">
        <f>T28+O28+J28+E28</f>
        <v>43.116802935888153</v>
      </c>
      <c r="W28" s="48">
        <f>V28/$V$46</f>
        <v>3.7380911544805254E-3</v>
      </c>
      <c r="X28" s="83">
        <v>24</v>
      </c>
      <c r="Y28" s="102">
        <v>46.73165702</v>
      </c>
      <c r="Z28" s="103">
        <v>205.471794402</v>
      </c>
      <c r="AA28" s="103">
        <f>Z28-Y28</f>
        <v>158.740137382</v>
      </c>
      <c r="AB28" s="48">
        <f>AA28/$AA$46</f>
        <v>2.888255313931035E-3</v>
      </c>
      <c r="AC28" s="34">
        <v>26</v>
      </c>
      <c r="AD28" s="27">
        <v>13.4038674480145</v>
      </c>
      <c r="AE28" s="31">
        <v>35</v>
      </c>
      <c r="AF28" s="28">
        <v>12.329533366470701</v>
      </c>
      <c r="AG28" s="31">
        <v>33</v>
      </c>
      <c r="AH28" s="25"/>
      <c r="AI28" s="25"/>
      <c r="AJ28" s="25"/>
    </row>
    <row r="29" spans="1:36" ht="23.1" customHeight="1" x14ac:dyDescent="0.25">
      <c r="A29" s="78" t="s">
        <v>14</v>
      </c>
      <c r="B29" s="27">
        <v>5.7006378227394725</v>
      </c>
      <c r="C29" s="28">
        <v>3.614227437155427</v>
      </c>
      <c r="D29" s="28">
        <v>2.1426929398018206</v>
      </c>
      <c r="E29" s="27">
        <f>SUM(B29:D29)</f>
        <v>11.45755819969672</v>
      </c>
      <c r="F29" s="48">
        <f>E29/$E$46</f>
        <v>3.3316141665305317E-3</v>
      </c>
      <c r="G29" s="27">
        <v>4.2283670898124193</v>
      </c>
      <c r="H29" s="28">
        <v>2.4211545128738958</v>
      </c>
      <c r="I29" s="29">
        <v>2.4737669167861811</v>
      </c>
      <c r="J29" s="28">
        <f>SUM(G29:I29)</f>
        <v>9.1232885194724958</v>
      </c>
      <c r="K29" s="80">
        <f>J29/$J$46</f>
        <v>4.3071603762771388E-3</v>
      </c>
      <c r="L29" s="27">
        <v>2.2030666677052677</v>
      </c>
      <c r="M29" s="28">
        <v>1.9071374366249483</v>
      </c>
      <c r="N29" s="29">
        <v>2.3113188487244574</v>
      </c>
      <c r="O29" s="27">
        <f>SUM(L29:N29)</f>
        <v>6.4215229530546729</v>
      </c>
      <c r="P29" s="80">
        <f>O29/$O$46</f>
        <v>2.9534233397142608E-3</v>
      </c>
      <c r="Q29" s="27">
        <v>2.753722236579355</v>
      </c>
      <c r="R29" s="28">
        <v>4.3147623345766419</v>
      </c>
      <c r="S29" s="29">
        <v>6.5595522892926601</v>
      </c>
      <c r="T29" s="27">
        <f>SUM(Q29:S29)</f>
        <v>13.628036860448656</v>
      </c>
      <c r="U29" s="80">
        <f>T29/$T$46</f>
        <v>3.5835240389557664E-3</v>
      </c>
      <c r="V29" s="102">
        <f>T29+O29+J29+E29</f>
        <v>40.630406532672545</v>
      </c>
      <c r="W29" s="48">
        <f>V29/$V$46</f>
        <v>3.5225284093666868E-3</v>
      </c>
      <c r="X29" s="83">
        <v>25</v>
      </c>
      <c r="Y29" s="102">
        <v>25.374157159999999</v>
      </c>
      <c r="Z29" s="103">
        <v>132.29312221399999</v>
      </c>
      <c r="AA29" s="103">
        <f>Z29-Y29</f>
        <v>106.918965054</v>
      </c>
      <c r="AB29" s="48">
        <f>AA29/$AA$46</f>
        <v>1.9453760975026023E-3</v>
      </c>
      <c r="AC29" s="34">
        <v>30</v>
      </c>
      <c r="AD29" s="27">
        <v>15.026543205202801</v>
      </c>
      <c r="AE29" s="34">
        <v>30</v>
      </c>
      <c r="AF29" s="28"/>
      <c r="AG29" s="32"/>
      <c r="AH29" s="25"/>
      <c r="AI29" s="25"/>
      <c r="AJ29" s="25"/>
    </row>
    <row r="30" spans="1:36" ht="20.100000000000001" customHeight="1" x14ac:dyDescent="0.25">
      <c r="A30" s="78" t="s">
        <v>25</v>
      </c>
      <c r="B30" s="27">
        <v>1.5777630884476648</v>
      </c>
      <c r="C30" s="28">
        <v>0.64131715989332394</v>
      </c>
      <c r="D30" s="28">
        <v>0.39117927916413603</v>
      </c>
      <c r="E30" s="27">
        <f>SUM(B30:D30)</f>
        <v>2.6102595275051246</v>
      </c>
      <c r="F30" s="48">
        <f>E30/$E$46</f>
        <v>7.5900793769370135E-4</v>
      </c>
      <c r="G30" s="27">
        <v>0.59212011611651838</v>
      </c>
      <c r="H30" s="28">
        <v>0.70648451817337643</v>
      </c>
      <c r="I30" s="29">
        <v>6.7516784316025094</v>
      </c>
      <c r="J30" s="28">
        <f>SUM(G30:I30)</f>
        <v>8.0502830658924047</v>
      </c>
      <c r="K30" s="80">
        <f>J30/$J$46</f>
        <v>3.8005879311193195E-3</v>
      </c>
      <c r="L30" s="27">
        <v>0.39499610331085877</v>
      </c>
      <c r="M30" s="28">
        <v>0.31757660530137466</v>
      </c>
      <c r="N30" s="29">
        <v>0.46935623218994882</v>
      </c>
      <c r="O30" s="27">
        <f>SUM(L30:N30)</f>
        <v>1.1819289408021822</v>
      </c>
      <c r="P30" s="80">
        <f>O30/$O$46</f>
        <v>5.4359947712845932E-4</v>
      </c>
      <c r="Q30" s="27">
        <v>2.2795479175110938</v>
      </c>
      <c r="R30" s="28">
        <v>0.66118404845637224</v>
      </c>
      <c r="S30" s="29">
        <v>0.60394126085258826</v>
      </c>
      <c r="T30" s="27">
        <f>SUM(Q30:S30)</f>
        <v>3.5446732268200543</v>
      </c>
      <c r="U30" s="80">
        <f>T30/$T$46</f>
        <v>9.3208008230573477E-4</v>
      </c>
      <c r="V30" s="102">
        <f>T30+O30+J30+E30</f>
        <v>15.387144761019766</v>
      </c>
      <c r="W30" s="48">
        <f>V30/$V$46</f>
        <v>1.334017037613054E-3</v>
      </c>
      <c r="X30" s="83">
        <v>26</v>
      </c>
      <c r="Y30" s="102"/>
      <c r="Z30" s="103">
        <v>40.972625393900003</v>
      </c>
      <c r="AA30" s="103">
        <f>Z30-Y30</f>
        <v>40.972625393900003</v>
      </c>
      <c r="AB30" s="48">
        <f>AA30/$AA$46</f>
        <v>7.4549137333086485E-4</v>
      </c>
      <c r="AC30" s="31">
        <v>32</v>
      </c>
      <c r="AD30" s="27">
        <v>10.673419405206699</v>
      </c>
      <c r="AE30" s="31">
        <v>40</v>
      </c>
      <c r="AF30" s="28"/>
      <c r="AG30" s="32"/>
      <c r="AH30" s="25"/>
      <c r="AI30" s="25"/>
      <c r="AJ30" s="25"/>
    </row>
    <row r="31" spans="1:36" ht="23.1" customHeight="1" x14ac:dyDescent="0.25">
      <c r="A31" s="78" t="s">
        <v>27</v>
      </c>
      <c r="B31" s="27">
        <v>22.123413621868536</v>
      </c>
      <c r="C31" s="28">
        <v>0.29285580334332195</v>
      </c>
      <c r="D31" s="28">
        <v>-1.752005044239425</v>
      </c>
      <c r="E31" s="27">
        <f>SUM(B31:D31)</f>
        <v>20.664264380972433</v>
      </c>
      <c r="F31" s="48">
        <f>E31/$E$46</f>
        <v>6.0087284526647534E-3</v>
      </c>
      <c r="G31" s="27">
        <v>-2.2728152602288834</v>
      </c>
      <c r="H31" s="28">
        <v>-2.5563980215563475</v>
      </c>
      <c r="I31" s="29">
        <v>3.1560562516962563</v>
      </c>
      <c r="J31" s="28">
        <f>SUM(G31:I31)</f>
        <v>-1.6731570300889747</v>
      </c>
      <c r="K31" s="80">
        <f>J31/$J$46</f>
        <v>-7.89907679441168E-4</v>
      </c>
      <c r="L31" s="27">
        <v>-4.5612357967811192</v>
      </c>
      <c r="M31" s="28">
        <v>-1.2981051468236444</v>
      </c>
      <c r="N31" s="29">
        <v>-7.9948175788909097</v>
      </c>
      <c r="O31" s="27">
        <f>SUM(L31:N31)</f>
        <v>-13.854158522495673</v>
      </c>
      <c r="P31" s="80">
        <f>O31/$O$46</f>
        <v>-6.371883341626295E-3</v>
      </c>
      <c r="Q31" s="27">
        <v>-1.283513126757704</v>
      </c>
      <c r="R31" s="28">
        <v>-0.61677442096929269</v>
      </c>
      <c r="S31" s="29">
        <v>2.9645490984005249</v>
      </c>
      <c r="T31" s="27">
        <f>SUM(Q31:S31)</f>
        <v>1.0642615506735282</v>
      </c>
      <c r="U31" s="80">
        <f>T31/$T$46</f>
        <v>2.7985005394602175E-4</v>
      </c>
      <c r="V31" s="102">
        <f>T31+O31+J31+E31</f>
        <v>6.2012103790613136</v>
      </c>
      <c r="W31" s="48">
        <f>V31/$V$46</f>
        <v>5.3762542875709224E-4</v>
      </c>
      <c r="X31" s="83">
        <v>27</v>
      </c>
      <c r="Y31" s="102">
        <v>811.79740000000004</v>
      </c>
      <c r="Z31" s="103">
        <v>1583.0771</v>
      </c>
      <c r="AA31" s="103">
        <f>Z31-Y31</f>
        <v>771.27969999999993</v>
      </c>
      <c r="AB31" s="48">
        <f>AA31/$AA$46</f>
        <v>1.4033329747544581E-2</v>
      </c>
      <c r="AC31" s="33">
        <v>15</v>
      </c>
      <c r="AD31" s="27">
        <v>19.084307500517902</v>
      </c>
      <c r="AE31" s="33">
        <v>21</v>
      </c>
      <c r="AF31" s="28">
        <v>17.795020565410798</v>
      </c>
      <c r="AG31" s="34">
        <v>19</v>
      </c>
      <c r="AH31" s="25"/>
      <c r="AI31" s="25"/>
      <c r="AJ31" s="25"/>
    </row>
    <row r="32" spans="1:36" ht="18.95" customHeight="1" x14ac:dyDescent="0.25">
      <c r="A32" s="78" t="s">
        <v>44</v>
      </c>
      <c r="B32" s="27">
        <v>1.5554371317056646</v>
      </c>
      <c r="C32" s="28">
        <v>-0.78202951413171462</v>
      </c>
      <c r="D32" s="28">
        <v>-1.6283137637625451</v>
      </c>
      <c r="E32" s="27">
        <f>SUM(B32:D32)</f>
        <v>-0.85490614618859517</v>
      </c>
      <c r="F32" s="48">
        <f>E32/$E$46</f>
        <v>-2.4858851930347056E-4</v>
      </c>
      <c r="G32" s="27">
        <v>-1.101282747409974</v>
      </c>
      <c r="H32" s="28">
        <v>0.13287281139638196</v>
      </c>
      <c r="I32" s="29">
        <v>1.0636558556505173</v>
      </c>
      <c r="J32" s="28">
        <f>SUM(G32:I32)</f>
        <v>9.5245919636925302E-2</v>
      </c>
      <c r="K32" s="80">
        <f>J32/$J$46</f>
        <v>4.496618189665246E-5</v>
      </c>
      <c r="L32" s="27">
        <v>0.25978252638781418</v>
      </c>
      <c r="M32" s="28">
        <v>-0.24006357978160509</v>
      </c>
      <c r="N32" s="29">
        <v>0.30146370900940012</v>
      </c>
      <c r="O32" s="27">
        <f>SUM(L32:N32)</f>
        <v>0.32118265561560921</v>
      </c>
      <c r="P32" s="80">
        <f>O32/$O$46</f>
        <v>1.4772015273344327E-4</v>
      </c>
      <c r="Q32" s="27">
        <v>8.4845139132339042E-2</v>
      </c>
      <c r="R32" s="28">
        <v>1.0600734138163741</v>
      </c>
      <c r="S32" s="29">
        <v>3.769884438486713</v>
      </c>
      <c r="T32" s="27">
        <f>SUM(Q32:S32)</f>
        <v>4.9148029914354261</v>
      </c>
      <c r="U32" s="80">
        <f>T32/$T$46</f>
        <v>1.2923588956275202E-3</v>
      </c>
      <c r="V32" s="102">
        <f>T32+O32+J32+E32</f>
        <v>4.4763254204993652</v>
      </c>
      <c r="W32" s="48">
        <f>V32/$V$46</f>
        <v>3.8808332992188067E-4</v>
      </c>
      <c r="X32" s="83">
        <v>28</v>
      </c>
      <c r="Y32" s="102">
        <v>204.60439106000001</v>
      </c>
      <c r="Z32" s="103">
        <v>384.67034001100001</v>
      </c>
      <c r="AA32" s="103">
        <f>Z32-Y32</f>
        <v>180.065948951</v>
      </c>
      <c r="AB32" s="48">
        <f>AA32/$AA$46</f>
        <v>3.276275568945886E-3</v>
      </c>
      <c r="AC32" s="34">
        <v>25</v>
      </c>
      <c r="AD32" s="27">
        <v>25.385320031106399</v>
      </c>
      <c r="AE32" s="30">
        <v>9</v>
      </c>
      <c r="AF32" s="28">
        <v>20.828539444342599</v>
      </c>
      <c r="AG32" s="30">
        <v>5</v>
      </c>
      <c r="AH32" s="25"/>
      <c r="AI32" s="25"/>
      <c r="AJ32" s="25"/>
    </row>
    <row r="33" spans="1:36" ht="20.100000000000001" customHeight="1" x14ac:dyDescent="0.25">
      <c r="A33" s="78" t="s">
        <v>47</v>
      </c>
      <c r="B33" s="27">
        <v>-0.34554470081981797</v>
      </c>
      <c r="C33" s="28">
        <v>-0.27527407598007403</v>
      </c>
      <c r="D33" s="28">
        <v>-0.23594327240173724</v>
      </c>
      <c r="E33" s="27">
        <f>SUM(B33:D33)</f>
        <v>-0.85676204920162924</v>
      </c>
      <c r="F33" s="48">
        <f>E33/$E$46</f>
        <v>-2.4912817641558493E-4</v>
      </c>
      <c r="G33" s="27">
        <v>-0.13460611656352162</v>
      </c>
      <c r="H33" s="28">
        <v>-0.18553039520227432</v>
      </c>
      <c r="I33" s="29">
        <v>-0.14731382260996115</v>
      </c>
      <c r="J33" s="28">
        <f>SUM(G33:I33)</f>
        <v>-0.46745033437575711</v>
      </c>
      <c r="K33" s="80">
        <f>J33/$J$46</f>
        <v>-2.2068616527948776E-4</v>
      </c>
      <c r="L33" s="27">
        <v>-0.16052410926160762</v>
      </c>
      <c r="M33" s="28">
        <v>-0.10686213116102894</v>
      </c>
      <c r="N33" s="29">
        <v>-0.19623797990288377</v>
      </c>
      <c r="O33" s="27">
        <f>SUM(L33:N33)</f>
        <v>-0.46362422032552036</v>
      </c>
      <c r="P33" s="80">
        <f>O33/$O$46</f>
        <v>-2.132326868838587E-4</v>
      </c>
      <c r="Q33" s="27">
        <v>-0.16188931393291853</v>
      </c>
      <c r="R33" s="28">
        <v>-0.222787689310501</v>
      </c>
      <c r="S33" s="29">
        <v>-0.10555993076160602</v>
      </c>
      <c r="T33" s="27">
        <f>SUM(Q33:S33)</f>
        <v>-0.49023693400502555</v>
      </c>
      <c r="U33" s="80">
        <f>T33/$T$46</f>
        <v>-1.2890894380316088E-4</v>
      </c>
      <c r="V33" s="102">
        <f>T33+O33+J33+E33</f>
        <v>-2.2780735379079324</v>
      </c>
      <c r="W33" s="48">
        <f>V33/$V$46</f>
        <v>-1.9750180814593336E-4</v>
      </c>
      <c r="X33" s="83">
        <v>29</v>
      </c>
      <c r="Y33" s="102">
        <v>11.138</v>
      </c>
      <c r="Z33" s="103">
        <v>6.8069065139999996</v>
      </c>
      <c r="AA33" s="103">
        <f>Z33-Y33</f>
        <v>-4.3310934860000003</v>
      </c>
      <c r="AB33" s="48">
        <f>AA33/$AA$46</f>
        <v>-7.8803659757258453E-5</v>
      </c>
      <c r="AC33" s="31">
        <v>38</v>
      </c>
      <c r="AD33" s="27">
        <v>10.792113870765</v>
      </c>
      <c r="AE33" s="31">
        <v>39</v>
      </c>
      <c r="AF33" s="28">
        <v>14.7187635864918</v>
      </c>
      <c r="AG33" s="31">
        <v>32</v>
      </c>
      <c r="AH33" s="25"/>
      <c r="AI33" s="25"/>
      <c r="AJ33" s="25"/>
    </row>
    <row r="34" spans="1:36" ht="20.100000000000001" customHeight="1" x14ac:dyDescent="0.25">
      <c r="A34" s="78" t="s">
        <v>23</v>
      </c>
      <c r="B34" s="27">
        <v>-0.18152169899544313</v>
      </c>
      <c r="C34" s="28">
        <v>-0.13646167567724066</v>
      </c>
      <c r="D34" s="28">
        <v>-0.13381656081384824</v>
      </c>
      <c r="E34" s="27">
        <f>SUM(B34:D34)</f>
        <v>-0.45179993548653202</v>
      </c>
      <c r="F34" s="48">
        <f>E34/$E$46</f>
        <v>-1.3137380925931961E-4</v>
      </c>
      <c r="G34" s="27">
        <v>-0.11953173459040159</v>
      </c>
      <c r="H34" s="28">
        <v>-0.32160354833360805</v>
      </c>
      <c r="I34" s="29">
        <v>-0.13433422429124522</v>
      </c>
      <c r="J34" s="28">
        <f>SUM(G34:I34)</f>
        <v>-0.57546950721525481</v>
      </c>
      <c r="K34" s="80">
        <f>J34/$J$46</f>
        <v>-2.7168267822977831E-4</v>
      </c>
      <c r="L34" s="27">
        <v>-0.17718322236664211</v>
      </c>
      <c r="M34" s="28">
        <v>-0.22155308032856824</v>
      </c>
      <c r="N34" s="29">
        <v>-0.35725569524194856</v>
      </c>
      <c r="O34" s="27">
        <f>SUM(L34:N34)</f>
        <v>-0.75599199793715888</v>
      </c>
      <c r="P34" s="80">
        <f>O34/$O$46</f>
        <v>-3.4770013712755014E-4</v>
      </c>
      <c r="Q34" s="27">
        <v>-0.55868629121154512</v>
      </c>
      <c r="R34" s="28">
        <v>-0.38506817631094231</v>
      </c>
      <c r="S34" s="29">
        <v>-0.1157222251104762</v>
      </c>
      <c r="T34" s="27">
        <f>SUM(Q34:S34)</f>
        <v>-1.0594766926329635</v>
      </c>
      <c r="U34" s="80">
        <f>T34/$T$46</f>
        <v>-2.7859186437793231E-4</v>
      </c>
      <c r="V34" s="102">
        <f>T34+O34+J34+E34</f>
        <v>-2.8427381332719093</v>
      </c>
      <c r="W34" s="48">
        <f>V34/$V$46</f>
        <v>-2.4645645193798306E-4</v>
      </c>
      <c r="X34" s="83">
        <v>30</v>
      </c>
      <c r="Y34" s="102">
        <v>4.4611261379710001</v>
      </c>
      <c r="Z34" s="103">
        <v>12.215999999999999</v>
      </c>
      <c r="AA34" s="103">
        <f>Z34-Y34</f>
        <v>7.7548738620289992</v>
      </c>
      <c r="AB34" s="48">
        <f>AA34/$AA$46</f>
        <v>1.4109888028489211E-4</v>
      </c>
      <c r="AC34" s="31">
        <v>33</v>
      </c>
      <c r="AD34" s="27">
        <v>21.546631171969299</v>
      </c>
      <c r="AE34" s="33">
        <v>13</v>
      </c>
      <c r="AF34" s="28">
        <v>16.051710868674601</v>
      </c>
      <c r="AG34" s="31">
        <v>26</v>
      </c>
      <c r="AH34" s="25"/>
      <c r="AI34" s="25"/>
      <c r="AJ34" s="25"/>
    </row>
    <row r="35" spans="1:36" ht="21.95" customHeight="1" x14ac:dyDescent="0.25">
      <c r="A35" s="78" t="s">
        <v>35</v>
      </c>
      <c r="B35" s="27">
        <v>-0.29213471966277504</v>
      </c>
      <c r="C35" s="28">
        <v>-0.33303131165207822</v>
      </c>
      <c r="D35" s="28">
        <v>-0.38258262374762964</v>
      </c>
      <c r="E35" s="27">
        <f>SUM(B35:D35)</f>
        <v>-1.0077486550624828</v>
      </c>
      <c r="F35" s="48">
        <f>E35/$E$46</f>
        <v>-2.930318691810903E-4</v>
      </c>
      <c r="G35" s="27">
        <v>-0.35401955314125955</v>
      </c>
      <c r="H35" s="28">
        <v>-0.48011957000640448</v>
      </c>
      <c r="I35" s="29">
        <v>-0.29442623954233471</v>
      </c>
      <c r="J35" s="28">
        <f>SUM(G35:I35)</f>
        <v>-1.1285653626899987</v>
      </c>
      <c r="K35" s="80">
        <f>J35/$J$46</f>
        <v>-5.3280261846835213E-4</v>
      </c>
      <c r="L35" s="27">
        <v>-0.1529032439476628</v>
      </c>
      <c r="M35" s="28">
        <v>-0.22989053186361152</v>
      </c>
      <c r="N35" s="29">
        <v>-0.39320933197125946</v>
      </c>
      <c r="O35" s="27">
        <f>SUM(L35:N35)</f>
        <v>-0.77600310778253379</v>
      </c>
      <c r="P35" s="80">
        <f>O35/$O$46</f>
        <v>-3.5690376052078306E-4</v>
      </c>
      <c r="Q35" s="27">
        <v>-0.33182772212768707</v>
      </c>
      <c r="R35" s="28">
        <v>-0.49788797351796432</v>
      </c>
      <c r="S35" s="29">
        <v>-0.19334196904017098</v>
      </c>
      <c r="T35" s="27">
        <f>SUM(Q35:S35)</f>
        <v>-1.0230576646858225</v>
      </c>
      <c r="U35" s="80">
        <f>T35/$T$46</f>
        <v>-2.6901539614113557E-4</v>
      </c>
      <c r="V35" s="102">
        <f>T35+O35+J35+E35</f>
        <v>-3.9353747902208376</v>
      </c>
      <c r="W35" s="48">
        <f>V35/$V$46</f>
        <v>-3.4118461229057595E-4</v>
      </c>
      <c r="X35" s="83">
        <v>31</v>
      </c>
      <c r="Y35" s="102">
        <v>31.729074411999999</v>
      </c>
      <c r="Z35" s="103">
        <v>32.120199722000997</v>
      </c>
      <c r="AA35" s="103">
        <f>Z35-Y35</f>
        <v>0.39112531000099793</v>
      </c>
      <c r="AB35" s="48">
        <f>AA35/$AA$46</f>
        <v>7.1164720760245609E-6</v>
      </c>
      <c r="AC35" s="31">
        <v>36</v>
      </c>
      <c r="AD35" s="27">
        <v>20.191934127617898</v>
      </c>
      <c r="AE35" s="33">
        <v>18</v>
      </c>
      <c r="AF35" s="28">
        <v>18.992122232612299</v>
      </c>
      <c r="AG35" s="33">
        <v>13</v>
      </c>
      <c r="AH35" s="25"/>
      <c r="AI35" s="25"/>
      <c r="AJ35" s="25"/>
    </row>
    <row r="36" spans="1:36" ht="20.100000000000001" customHeight="1" x14ac:dyDescent="0.25">
      <c r="A36" s="78" t="s">
        <v>38</v>
      </c>
      <c r="B36" s="27">
        <v>-0.31323238201445203</v>
      </c>
      <c r="C36" s="28">
        <v>-0.26299596039993456</v>
      </c>
      <c r="D36" s="28">
        <v>-0.49027396657871636</v>
      </c>
      <c r="E36" s="27">
        <f>SUM(B36:D36)</f>
        <v>-1.0665023089931029</v>
      </c>
      <c r="F36" s="48">
        <f>E36/$E$46</f>
        <v>-3.1011618176838028E-4</v>
      </c>
      <c r="G36" s="27">
        <v>-0.55333648841864447</v>
      </c>
      <c r="H36" s="28">
        <v>-0.4813346033551329</v>
      </c>
      <c r="I36" s="29">
        <v>-0.2884549504950461</v>
      </c>
      <c r="J36" s="28">
        <f>SUM(G36:I36)</f>
        <v>-1.3231260422688234</v>
      </c>
      <c r="K36" s="80">
        <f>J36/$J$46</f>
        <v>-6.2465590668507934E-4</v>
      </c>
      <c r="L36" s="27">
        <v>-0.31731358952938071</v>
      </c>
      <c r="M36" s="28">
        <v>-0.35254151472650874</v>
      </c>
      <c r="N36" s="29">
        <v>-0.30508031914893219</v>
      </c>
      <c r="O36" s="27">
        <f>SUM(L36:N36)</f>
        <v>-0.97493542340482164</v>
      </c>
      <c r="P36" s="80">
        <f>O36/$O$46</f>
        <v>-4.483978419524759E-4</v>
      </c>
      <c r="Q36" s="27">
        <v>-0.4199632275132319</v>
      </c>
      <c r="R36" s="28">
        <v>-0.5144157563553996</v>
      </c>
      <c r="S36" s="29">
        <v>-0.24841071789686597</v>
      </c>
      <c r="T36" s="27">
        <f>SUM(Q36:S36)</f>
        <v>-1.1827897017654974</v>
      </c>
      <c r="U36" s="80">
        <f>T36/$T$46</f>
        <v>-3.1101730738688669E-4</v>
      </c>
      <c r="V36" s="102">
        <f>T36+O36+J36+E36</f>
        <v>-4.5473534764322459</v>
      </c>
      <c r="W36" s="48">
        <f>V36/$V$46</f>
        <v>-3.9424123889294805E-4</v>
      </c>
      <c r="X36" s="84">
        <v>32</v>
      </c>
      <c r="Y36" s="102">
        <v>27.046900000000001</v>
      </c>
      <c r="Z36" s="103">
        <v>30.283200000000001</v>
      </c>
      <c r="AA36" s="103">
        <f>Z36-Y36</f>
        <v>3.2363</v>
      </c>
      <c r="AB36" s="48">
        <f>AA36/$AA$46</f>
        <v>5.8884040461558279E-5</v>
      </c>
      <c r="AC36" s="31">
        <v>34</v>
      </c>
      <c r="AD36" s="27">
        <v>20.312257702430301</v>
      </c>
      <c r="AE36" s="33">
        <v>17</v>
      </c>
      <c r="AF36" s="28">
        <v>20.3533791801745</v>
      </c>
      <c r="AG36" s="30">
        <v>7</v>
      </c>
      <c r="AH36" s="25"/>
      <c r="AI36" s="25"/>
      <c r="AJ36" s="25"/>
    </row>
    <row r="37" spans="1:36" ht="21.95" customHeight="1" x14ac:dyDescent="0.25">
      <c r="A37" s="78" t="s">
        <v>12</v>
      </c>
      <c r="B37" s="27">
        <v>-1.4667497224709007</v>
      </c>
      <c r="C37" s="28">
        <v>-0.26949908768372965</v>
      </c>
      <c r="D37" s="28">
        <v>-0.35310265356265325</v>
      </c>
      <c r="E37" s="27">
        <f>SUM(B37:D37)</f>
        <v>-2.0893514637172834</v>
      </c>
      <c r="F37" s="48">
        <f>E37/$E$46</f>
        <v>-6.0753895499008313E-4</v>
      </c>
      <c r="G37" s="27">
        <v>-0.27598040019682113</v>
      </c>
      <c r="H37" s="28">
        <v>-0.24041028141988896</v>
      </c>
      <c r="I37" s="29">
        <v>-0.24933148741418781</v>
      </c>
      <c r="J37" s="28">
        <f>SUM(G37:I37)</f>
        <v>-0.76572216903089796</v>
      </c>
      <c r="K37" s="80">
        <f>J37/$J$46</f>
        <v>-3.6150212488046619E-4</v>
      </c>
      <c r="L37" s="27">
        <v>-0.33897406143344655</v>
      </c>
      <c r="M37" s="28">
        <v>-0.23953724628900597</v>
      </c>
      <c r="N37" s="29">
        <v>-0.28144352822870194</v>
      </c>
      <c r="O37" s="27">
        <f>SUM(L37:N37)</f>
        <v>-0.85995483595115441</v>
      </c>
      <c r="P37" s="80">
        <f>O37/$O$46</f>
        <v>-3.9551531656366936E-4</v>
      </c>
      <c r="Q37" s="27">
        <v>-0.37648663177252883</v>
      </c>
      <c r="R37" s="28">
        <v>-0.31039169139466077</v>
      </c>
      <c r="S37" s="29">
        <v>-0.14952842306640779</v>
      </c>
      <c r="T37" s="27">
        <f>SUM(Q37:S37)</f>
        <v>-0.83640674623359734</v>
      </c>
      <c r="U37" s="80">
        <f>T37/$T$46</f>
        <v>-2.1993510233096013E-4</v>
      </c>
      <c r="V37" s="102">
        <f>T37+O37+J37+E37</f>
        <v>-4.5514352149329333</v>
      </c>
      <c r="W37" s="48">
        <f>V37/$V$46</f>
        <v>-3.9459511277842627E-4</v>
      </c>
      <c r="X37" s="84">
        <v>33</v>
      </c>
      <c r="Y37" s="102">
        <v>24.804401683999998</v>
      </c>
      <c r="Z37" s="103">
        <v>26.3415</v>
      </c>
      <c r="AA37" s="103">
        <f>Z37-Y37</f>
        <v>1.5370983160000016</v>
      </c>
      <c r="AB37" s="48">
        <f>AA37/$AA$46</f>
        <v>2.7967295810875749E-5</v>
      </c>
      <c r="AC37" s="31">
        <v>35</v>
      </c>
      <c r="AD37" s="27">
        <v>25.563189698241299</v>
      </c>
      <c r="AE37" s="30">
        <v>7</v>
      </c>
      <c r="AF37" s="28">
        <v>18.490291572835002</v>
      </c>
      <c r="AG37" s="33">
        <v>14</v>
      </c>
      <c r="AH37" s="25"/>
      <c r="AI37" s="25"/>
      <c r="AJ37" s="25"/>
    </row>
    <row r="38" spans="1:36" ht="24.95" customHeight="1" x14ac:dyDescent="0.25">
      <c r="A38" s="78" t="s">
        <v>77</v>
      </c>
      <c r="B38" s="27">
        <v>-0.49469606686332845</v>
      </c>
      <c r="C38" s="28">
        <v>-0.97873935163274917</v>
      </c>
      <c r="D38" s="28">
        <v>-0.71807879539815045</v>
      </c>
      <c r="E38" s="27">
        <f>SUM(B38:D38)</f>
        <v>-2.1915142138942283</v>
      </c>
      <c r="F38" s="48">
        <f>E38/$E$46</f>
        <v>-6.3724570924337935E-4</v>
      </c>
      <c r="G38" s="27">
        <v>-0.95599562669070914</v>
      </c>
      <c r="H38" s="28">
        <v>-1.2932737369139735</v>
      </c>
      <c r="I38" s="29">
        <v>-3.4815351257591387E-2</v>
      </c>
      <c r="J38" s="28">
        <f>SUM(G38:I38)</f>
        <v>-2.2840847148622743</v>
      </c>
      <c r="K38" s="80">
        <f>J38/$J$46</f>
        <v>-1.0783303804233826E-3</v>
      </c>
      <c r="L38" s="27">
        <v>-1.3513976718647154</v>
      </c>
      <c r="M38" s="28">
        <v>0.12889187279152381</v>
      </c>
      <c r="N38" s="29">
        <v>0.32789586983730135</v>
      </c>
      <c r="O38" s="27">
        <f>SUM(L38:N38)</f>
        <v>-0.89460992923589022</v>
      </c>
      <c r="P38" s="80">
        <f>O38/$O$46</f>
        <v>-4.1145408406405276E-4</v>
      </c>
      <c r="Q38" s="27">
        <v>0.36379283970707954</v>
      </c>
      <c r="R38" s="28">
        <v>-9.0928746056793575E-2</v>
      </c>
      <c r="S38" s="29">
        <v>-0.36565218065516314</v>
      </c>
      <c r="T38" s="27">
        <f>SUM(Q38:S38)</f>
        <v>-9.2788087004877173E-2</v>
      </c>
      <c r="U38" s="80">
        <f>T38/$T$46</f>
        <v>-2.4398843627705731E-5</v>
      </c>
      <c r="V38" s="102">
        <f>T38+O38+J38+E38</f>
        <v>-5.4629969449972702</v>
      </c>
      <c r="W38" s="48">
        <f>V38/$V$46</f>
        <v>-4.7362464669315532E-4</v>
      </c>
      <c r="X38" s="84">
        <v>34</v>
      </c>
      <c r="Y38" s="102">
        <v>12.395463039999999</v>
      </c>
      <c r="Z38" s="103">
        <v>75.185599999999994</v>
      </c>
      <c r="AA38" s="103">
        <f>Z38-Y38</f>
        <v>62.790136959999998</v>
      </c>
      <c r="AB38" s="48">
        <f>AA38/$AA$46</f>
        <v>1.1424580432405605E-3</v>
      </c>
      <c r="AC38" s="34">
        <v>31</v>
      </c>
      <c r="AD38" s="27">
        <v>20.076123871812101</v>
      </c>
      <c r="AE38" s="33">
        <v>19</v>
      </c>
      <c r="AF38" s="28">
        <v>18.048271898884298</v>
      </c>
      <c r="AG38" s="33">
        <v>16</v>
      </c>
      <c r="AH38" s="25"/>
      <c r="AI38" s="25"/>
      <c r="AJ38" s="25"/>
    </row>
    <row r="39" spans="1:36" ht="21" customHeight="1" x14ac:dyDescent="0.25">
      <c r="A39" s="78" t="s">
        <v>21</v>
      </c>
      <c r="B39" s="27">
        <v>-1.2627437996820379</v>
      </c>
      <c r="C39" s="28">
        <v>-0.69918870356330731</v>
      </c>
      <c r="D39" s="28">
        <v>-0.59194959912536216</v>
      </c>
      <c r="E39" s="27">
        <f>SUM(B39:D39)</f>
        <v>-2.5538821023707072</v>
      </c>
      <c r="F39" s="48">
        <f>E39/$E$46</f>
        <v>-7.4261458188641324E-4</v>
      </c>
      <c r="G39" s="27">
        <v>-0.43140357270454038</v>
      </c>
      <c r="H39" s="28">
        <v>-0.66699786476867784</v>
      </c>
      <c r="I39" s="29">
        <v>-0.52267726962457894</v>
      </c>
      <c r="J39" s="28">
        <f>SUM(G39:I39)</f>
        <v>-1.6210787070977972</v>
      </c>
      <c r="K39" s="80">
        <f>J39/$J$46</f>
        <v>-7.6532118425669574E-4</v>
      </c>
      <c r="L39" s="27">
        <v>-0.40159910836762913</v>
      </c>
      <c r="M39" s="28">
        <v>-0.59464800693240516</v>
      </c>
      <c r="N39" s="29">
        <v>-0.62544224367509826</v>
      </c>
      <c r="O39" s="27">
        <f>SUM(L39:N39)</f>
        <v>-1.6216893589751327</v>
      </c>
      <c r="P39" s="80">
        <f>O39/$O$46</f>
        <v>-7.458565884725317E-4</v>
      </c>
      <c r="Q39" s="27">
        <v>-0.98951246310265661</v>
      </c>
      <c r="R39" s="28">
        <v>-0.56309644557282912</v>
      </c>
      <c r="S39" s="29">
        <v>-0.43784331533821219</v>
      </c>
      <c r="T39" s="27">
        <f>SUM(Q39:S39)</f>
        <v>-1.9904522240136979</v>
      </c>
      <c r="U39" s="80">
        <f>T39/$T$46</f>
        <v>-5.2339404906124026E-4</v>
      </c>
      <c r="V39" s="102">
        <f>T39+O39+J39+E39</f>
        <v>-7.787102392457335</v>
      </c>
      <c r="W39" s="48">
        <f>V39/$V$46</f>
        <v>-6.7511727656528514E-4</v>
      </c>
      <c r="X39" s="84">
        <v>35</v>
      </c>
      <c r="Y39" s="102">
        <v>48.647300000000001</v>
      </c>
      <c r="Z39" s="103">
        <v>44.653599999999997</v>
      </c>
      <c r="AA39" s="103">
        <f>Z39-Y39</f>
        <v>-3.993700000000004</v>
      </c>
      <c r="AB39" s="48">
        <f>AA39/$AA$46</f>
        <v>-7.2664830946242784E-5</v>
      </c>
      <c r="AC39" s="31">
        <v>37</v>
      </c>
      <c r="AD39" s="27">
        <v>18.665959479097701</v>
      </c>
      <c r="AE39" s="34">
        <v>22</v>
      </c>
      <c r="AF39" s="28">
        <v>17.4126825125267</v>
      </c>
      <c r="AG39" s="34">
        <v>20</v>
      </c>
      <c r="AH39" s="25"/>
      <c r="AI39" s="25"/>
      <c r="AJ39" s="25"/>
    </row>
    <row r="40" spans="1:36" ht="21.95" customHeight="1" x14ac:dyDescent="0.25">
      <c r="A40" s="78" t="s">
        <v>51</v>
      </c>
      <c r="B40" s="27">
        <v>-2.6916976728723414</v>
      </c>
      <c r="C40" s="28">
        <v>-1.4756549390635034</v>
      </c>
      <c r="D40" s="28">
        <v>-1.2868744107744117</v>
      </c>
      <c r="E40" s="27">
        <f>SUM(B40:D40)</f>
        <v>-5.4542270227102572</v>
      </c>
      <c r="F40" s="48">
        <f>E40/$E$46</f>
        <v>-1.5859731802903808E-3</v>
      </c>
      <c r="G40" s="27">
        <v>-1.2281019305019294</v>
      </c>
      <c r="H40" s="28">
        <v>-1.0913660642270369</v>
      </c>
      <c r="I40" s="29">
        <v>-0.71573506088925787</v>
      </c>
      <c r="J40" s="28">
        <f>SUM(G40:I40)</f>
        <v>-3.0352030556182239</v>
      </c>
      <c r="K40" s="80">
        <f>J40/$J$46</f>
        <v>-1.4329379485490603E-3</v>
      </c>
      <c r="L40" s="27">
        <v>-0.74344457436190392</v>
      </c>
      <c r="M40" s="28">
        <v>-1.0715997686524039</v>
      </c>
      <c r="N40" s="29">
        <v>-1.1526149519890256</v>
      </c>
      <c r="O40" s="27">
        <f>SUM(L40:N40)</f>
        <v>-2.9676592950033336</v>
      </c>
      <c r="P40" s="80">
        <f>O40/$O$46</f>
        <v>-1.364902732616331E-3</v>
      </c>
      <c r="Q40" s="27">
        <v>-1.0037301056337997</v>
      </c>
      <c r="R40" s="28">
        <v>-1.1260079369285774</v>
      </c>
      <c r="S40" s="29">
        <v>-0.91635781409601536</v>
      </c>
      <c r="T40" s="27">
        <f>SUM(Q40:S40)</f>
        <v>-3.0460958566583924</v>
      </c>
      <c r="U40" s="80">
        <f>T40/$T$46</f>
        <v>-8.0097800138614721E-4</v>
      </c>
      <c r="V40" s="102">
        <f>T40+O40+J40+E40</f>
        <v>-14.503185229990208</v>
      </c>
      <c r="W40" s="48">
        <f>V40/$V$46</f>
        <v>-1.2573805275087762E-3</v>
      </c>
      <c r="X40" s="84">
        <v>36</v>
      </c>
      <c r="Y40" s="102">
        <v>94.093400000000003</v>
      </c>
      <c r="Z40" s="103">
        <v>52.284300000000002</v>
      </c>
      <c r="AA40" s="103">
        <f>Z40-Y40</f>
        <v>-41.809100000000001</v>
      </c>
      <c r="AB40" s="48">
        <f>AA40/$AA$46</f>
        <v>-7.6071091557066285E-4</v>
      </c>
      <c r="AC40" s="31">
        <v>40</v>
      </c>
      <c r="AD40" s="27">
        <v>25.527313474435399</v>
      </c>
      <c r="AE40" s="30">
        <v>8</v>
      </c>
      <c r="AF40" s="28">
        <v>15.1682304296915</v>
      </c>
      <c r="AG40" s="31">
        <v>29</v>
      </c>
      <c r="AH40" s="25"/>
      <c r="AI40" s="25"/>
      <c r="AJ40" s="25"/>
    </row>
    <row r="41" spans="1:36" ht="21" customHeight="1" x14ac:dyDescent="0.25">
      <c r="A41" s="78" t="s">
        <v>31</v>
      </c>
      <c r="B41" s="27">
        <v>11.928048064543489</v>
      </c>
      <c r="C41" s="28">
        <v>4.6453525260719211</v>
      </c>
      <c r="D41" s="28">
        <v>2.4772213465880673</v>
      </c>
      <c r="E41" s="27">
        <f>SUM(B41:D41)</f>
        <v>19.050621937203477</v>
      </c>
      <c r="F41" s="48">
        <f>E41/$E$46</f>
        <v>5.539515560033066E-3</v>
      </c>
      <c r="G41" s="27">
        <v>-1.3162653490320633</v>
      </c>
      <c r="H41" s="28">
        <v>1.1906341580271214</v>
      </c>
      <c r="I41" s="29">
        <v>1.4421708070009096</v>
      </c>
      <c r="J41" s="28">
        <f>SUM(G41:I41)</f>
        <v>1.3165396159959677</v>
      </c>
      <c r="K41" s="80">
        <f>J41/$J$46</f>
        <v>6.2154641450984393E-4</v>
      </c>
      <c r="L41" s="27">
        <v>-11.594764561599877</v>
      </c>
      <c r="M41" s="28">
        <v>-6.2629569027695915</v>
      </c>
      <c r="N41" s="29">
        <v>-8.2102155318071013</v>
      </c>
      <c r="O41" s="27">
        <f>SUM(L41:N41)</f>
        <v>-26.06793699617657</v>
      </c>
      <c r="P41" s="80">
        <f>O41/$O$46</f>
        <v>-1.1989313766461788E-2</v>
      </c>
      <c r="Q41" s="27">
        <v>-8.6005632917445247</v>
      </c>
      <c r="R41" s="28">
        <v>-4.6717357307002541</v>
      </c>
      <c r="S41" s="29">
        <v>2.5612567485841877</v>
      </c>
      <c r="T41" s="27">
        <f>SUM(Q41:S41)</f>
        <v>-10.711042273860592</v>
      </c>
      <c r="U41" s="80">
        <f>T41/$T$46</f>
        <v>-2.8164935172759159E-3</v>
      </c>
      <c r="V41" s="102">
        <f>T41+O41+J41+E41</f>
        <v>-16.411817716837714</v>
      </c>
      <c r="W41" s="48">
        <f>V41/$V$46</f>
        <v>-1.4228529589144065E-3</v>
      </c>
      <c r="X41" s="84">
        <v>37</v>
      </c>
      <c r="Y41" s="102"/>
      <c r="Z41" s="103">
        <v>671.72441146300002</v>
      </c>
      <c r="AA41" s="103">
        <f>Z41-Y41</f>
        <v>671.72441146300002</v>
      </c>
      <c r="AB41" s="48">
        <f>AA41/$AA$46</f>
        <v>1.2221934747583263E-2</v>
      </c>
      <c r="AC41" s="33">
        <v>16</v>
      </c>
      <c r="AD41" s="27">
        <v>21.375968604098599</v>
      </c>
      <c r="AE41" s="33">
        <v>14</v>
      </c>
      <c r="AF41" s="28"/>
      <c r="AG41" s="32"/>
      <c r="AH41" s="25"/>
      <c r="AI41" s="25"/>
      <c r="AJ41" s="25"/>
    </row>
    <row r="42" spans="1:36" ht="26.1" customHeight="1" x14ac:dyDescent="0.25">
      <c r="A42" s="78" t="s">
        <v>29</v>
      </c>
      <c r="B42" s="27">
        <v>-9.3997681391015906</v>
      </c>
      <c r="C42" s="28">
        <v>-2.7189356545152119</v>
      </c>
      <c r="D42" s="28">
        <v>-3.2654845338888054</v>
      </c>
      <c r="E42" s="27">
        <f>SUM(B42:D42)</f>
        <v>-15.384188327505608</v>
      </c>
      <c r="F42" s="48">
        <f>E42/$E$46</f>
        <v>-4.4733946691929549E-3</v>
      </c>
      <c r="G42" s="27">
        <v>-2.4232186279338759</v>
      </c>
      <c r="H42" s="28">
        <v>-2.2235804245535631</v>
      </c>
      <c r="I42" s="29">
        <v>-1.4150903718072305</v>
      </c>
      <c r="J42" s="28">
        <f>SUM(G42:I42)</f>
        <v>-6.0618894242946695</v>
      </c>
      <c r="K42" s="80">
        <f>J42/$J$46</f>
        <v>-2.8618551170411827E-3</v>
      </c>
      <c r="L42" s="27">
        <v>-1.580259892213574</v>
      </c>
      <c r="M42" s="28">
        <v>-1.9690420875722605</v>
      </c>
      <c r="N42" s="29">
        <v>-2.5853129100419339</v>
      </c>
      <c r="O42" s="27">
        <f>SUM(L42:N42)</f>
        <v>-6.1346148898277679</v>
      </c>
      <c r="P42" s="80">
        <f>O42/$O$46</f>
        <v>-2.8214669523461411E-3</v>
      </c>
      <c r="Q42" s="27">
        <v>-2.4383705443285173</v>
      </c>
      <c r="R42" s="28">
        <v>-7.0675506645505379</v>
      </c>
      <c r="S42" s="29">
        <v>-1.5137671138235902</v>
      </c>
      <c r="T42" s="27">
        <f>SUM(Q42:S42)</f>
        <v>-11.019688322702645</v>
      </c>
      <c r="U42" s="80">
        <f>T42/$T$46</f>
        <v>-2.8976527148096539E-3</v>
      </c>
      <c r="V42" s="102">
        <f>T42+O42+J42+E42</f>
        <v>-38.600380964330697</v>
      </c>
      <c r="W42" s="48">
        <f>V42/$V$46</f>
        <v>-3.3465315797392343E-3</v>
      </c>
      <c r="X42" s="84">
        <v>38</v>
      </c>
      <c r="Y42" s="102">
        <v>185.89293441999999</v>
      </c>
      <c r="Z42" s="103">
        <v>177.7671</v>
      </c>
      <c r="AA42" s="103">
        <f>Z42-Y42</f>
        <v>-8.1258344199999897</v>
      </c>
      <c r="AB42" s="48">
        <f>AA42/$AA$46</f>
        <v>-1.4784845742706249E-4</v>
      </c>
      <c r="AC42" s="31">
        <v>39</v>
      </c>
      <c r="AD42" s="27">
        <v>17.449522140693698</v>
      </c>
      <c r="AE42" s="34">
        <v>26</v>
      </c>
      <c r="AF42" s="28">
        <v>18.085964859042299</v>
      </c>
      <c r="AG42" s="33">
        <v>15</v>
      </c>
      <c r="AH42" s="25"/>
      <c r="AI42" s="25"/>
      <c r="AJ42" s="25"/>
    </row>
    <row r="43" spans="1:36" ht="18" customHeight="1" x14ac:dyDescent="0.25">
      <c r="A43" s="78" t="s">
        <v>16</v>
      </c>
      <c r="B43" s="27">
        <v>-3.787192284309949</v>
      </c>
      <c r="C43" s="28">
        <v>-0.85841185970527434</v>
      </c>
      <c r="D43" s="28">
        <v>-5.1111239430849054E-2</v>
      </c>
      <c r="E43" s="27">
        <f>SUM(B43:D43)</f>
        <v>-4.6967153834460724</v>
      </c>
      <c r="F43" s="48">
        <f>E43/$E$46</f>
        <v>-1.3657049115460749E-3</v>
      </c>
      <c r="G43" s="27">
        <v>-6.9845537803427424</v>
      </c>
      <c r="H43" s="28">
        <v>-0.28678015972982962</v>
      </c>
      <c r="I43" s="29">
        <v>-2.9138407772827257</v>
      </c>
      <c r="J43" s="28">
        <f>SUM(G43:I43)</f>
        <v>-10.185174717355299</v>
      </c>
      <c r="K43" s="80">
        <f>J43/$J$46</f>
        <v>-4.8084833527317784E-3</v>
      </c>
      <c r="L43" s="27">
        <v>-5.8591564050214213</v>
      </c>
      <c r="M43" s="28">
        <v>-3.6359035911755342</v>
      </c>
      <c r="N43" s="29">
        <v>-2.3270955798664716</v>
      </c>
      <c r="O43" s="27">
        <f>SUM(L43:N43)</f>
        <v>-11.822155576063427</v>
      </c>
      <c r="P43" s="80">
        <f>O43/$O$46</f>
        <v>-5.4373129955830194E-3</v>
      </c>
      <c r="Q43" s="27">
        <v>-1.6459472332730893</v>
      </c>
      <c r="R43" s="28">
        <v>-3.0324543043521448</v>
      </c>
      <c r="S43" s="29">
        <v>-26.814401285835199</v>
      </c>
      <c r="T43" s="27">
        <f>SUM(Q43:S43)</f>
        <v>-31.492802823460433</v>
      </c>
      <c r="U43" s="80">
        <f>T43/$T$46</f>
        <v>-8.2811058648875075E-3</v>
      </c>
      <c r="V43" s="102">
        <f>T43+O43+J43+E43</f>
        <v>-58.196848500325231</v>
      </c>
      <c r="W43" s="48">
        <f>V43/$V$46</f>
        <v>-5.0454836579879141E-3</v>
      </c>
      <c r="X43" s="84">
        <v>39</v>
      </c>
      <c r="Y43" s="102">
        <v>120.3327</v>
      </c>
      <c r="Z43" s="103">
        <v>550.58810000000005</v>
      </c>
      <c r="AA43" s="103">
        <f>Z43-Y43</f>
        <v>430.25540000000007</v>
      </c>
      <c r="AB43" s="48">
        <f>AA43/$AA$46</f>
        <v>7.8284387672354072E-3</v>
      </c>
      <c r="AC43" s="33">
        <v>19</v>
      </c>
      <c r="AD43" s="27">
        <v>18.653822767065201</v>
      </c>
      <c r="AE43" s="34">
        <v>23</v>
      </c>
      <c r="AF43" s="28">
        <v>17.122868090110298</v>
      </c>
      <c r="AG43" s="34">
        <v>21</v>
      </c>
      <c r="AH43" s="25"/>
      <c r="AI43" s="25"/>
      <c r="AJ43" s="25"/>
    </row>
    <row r="44" spans="1:36" ht="24.75" customHeight="1" x14ac:dyDescent="0.25">
      <c r="A44" s="78" t="s">
        <v>43</v>
      </c>
      <c r="B44" s="27">
        <v>-4.4192628538597685</v>
      </c>
      <c r="C44" s="28">
        <v>-4.3073892527568738</v>
      </c>
      <c r="D44" s="28">
        <v>-5.1928853177130279</v>
      </c>
      <c r="E44" s="27">
        <f>SUM(B44:D44)</f>
        <v>-13.91953742432967</v>
      </c>
      <c r="F44" s="48">
        <f>E44/$E$46</f>
        <v>-4.0475053467916196E-3</v>
      </c>
      <c r="G44" s="27">
        <v>-4.1876573683344027</v>
      </c>
      <c r="H44" s="28">
        <v>-4.2037079462841049</v>
      </c>
      <c r="I44" s="29">
        <v>-3.4650498434844934</v>
      </c>
      <c r="J44" s="28">
        <f>SUM(G44:I44)</f>
        <v>-11.856415158103001</v>
      </c>
      <c r="K44" s="80">
        <f>J44/$J$46</f>
        <v>-5.5974861986087445E-3</v>
      </c>
      <c r="L44" s="27">
        <v>-3.6113782149219258</v>
      </c>
      <c r="M44" s="28">
        <v>-3.1950007469286348</v>
      </c>
      <c r="N44" s="29">
        <v>-4.7455312423547529</v>
      </c>
      <c r="O44" s="27">
        <f>SUM(L44:N44)</f>
        <v>-11.551910204205313</v>
      </c>
      <c r="P44" s="80">
        <f>O44/$O$46</f>
        <v>-5.3130202079482982E-3</v>
      </c>
      <c r="Q44" s="27">
        <v>-7.4794957702481142</v>
      </c>
      <c r="R44" s="28">
        <v>-6.4147401964182809</v>
      </c>
      <c r="S44" s="29">
        <v>-10.951601179540413</v>
      </c>
      <c r="T44" s="27">
        <f>SUM(Q44:S44)</f>
        <v>-24.845837146206808</v>
      </c>
      <c r="U44" s="80">
        <f>T44/$T$46</f>
        <v>-6.5332707559525227E-3</v>
      </c>
      <c r="V44" s="102">
        <f>T44+O44+J44+E44</f>
        <v>-62.173699932844791</v>
      </c>
      <c r="W44" s="48">
        <f>V44/$V$46</f>
        <v>-5.3902641646662282E-3</v>
      </c>
      <c r="X44" s="84">
        <v>40</v>
      </c>
      <c r="Y44" s="102">
        <v>377.97604332999998</v>
      </c>
      <c r="Z44" s="103">
        <v>310.22672657999999</v>
      </c>
      <c r="AA44" s="103">
        <f>Z44-Y44</f>
        <v>-67.749316749999991</v>
      </c>
      <c r="AB44" s="48">
        <f>AA44/$AA$46</f>
        <v>-1.2326896482866012E-3</v>
      </c>
      <c r="AC44" s="31">
        <v>41</v>
      </c>
      <c r="AD44" s="27">
        <v>15.1841803988158</v>
      </c>
      <c r="AE44" s="34">
        <v>29</v>
      </c>
      <c r="AF44" s="28">
        <v>14.9742493287395</v>
      </c>
      <c r="AG44" s="31">
        <v>30</v>
      </c>
      <c r="AH44" s="25"/>
      <c r="AI44" s="25"/>
      <c r="AJ44" s="25"/>
    </row>
    <row r="45" spans="1:36" ht="21" customHeight="1" x14ac:dyDescent="0.25">
      <c r="A45" s="78" t="s">
        <v>19</v>
      </c>
      <c r="B45" s="27">
        <v>-5.0542917532071456</v>
      </c>
      <c r="C45" s="28">
        <v>-11.544355542498977</v>
      </c>
      <c r="D45" s="28">
        <v>-21.89641152764753</v>
      </c>
      <c r="E45" s="27">
        <f>SUM(B45:D45)</f>
        <v>-38.495058823353652</v>
      </c>
      <c r="F45" s="48">
        <f>E45/$E$46</f>
        <v>-1.1193544128862112E-2</v>
      </c>
      <c r="G45" s="27">
        <v>-8.0917212707183381</v>
      </c>
      <c r="H45" s="28">
        <v>-8.1037607519910253</v>
      </c>
      <c r="I45" s="29">
        <v>-4.8183330485852425</v>
      </c>
      <c r="J45" s="28">
        <f>SUM(G45:I45)</f>
        <v>-21.013815071294605</v>
      </c>
      <c r="K45" s="80">
        <f>J45/$J$46</f>
        <v>-9.9207507727409605E-3</v>
      </c>
      <c r="L45" s="27">
        <v>-6.0691704642856887</v>
      </c>
      <c r="M45" s="28">
        <v>-6.0777838943326117</v>
      </c>
      <c r="N45" s="29">
        <v>-14.891059336871836</v>
      </c>
      <c r="O45" s="27">
        <f>SUM(L45:N45)</f>
        <v>-27.038013695490136</v>
      </c>
      <c r="P45" s="80">
        <f>O45/$O$46</f>
        <v>-1.2435476956410799E-2</v>
      </c>
      <c r="Q45" s="27">
        <v>-5.5420909263085534</v>
      </c>
      <c r="R45" s="28">
        <v>-10.471877693345441</v>
      </c>
      <c r="S45" s="29">
        <v>-14.430047335798687</v>
      </c>
      <c r="T45" s="27">
        <f>SUM(Q45:S45)</f>
        <v>-30.444015955452681</v>
      </c>
      <c r="U45" s="80">
        <f>T45/$T$46</f>
        <v>-8.0053249147967118E-3</v>
      </c>
      <c r="V45" s="102">
        <f>T45+O45+J45+E45</f>
        <v>-116.99090354559107</v>
      </c>
      <c r="W45" s="48">
        <f>V45/$V$46</f>
        <v>-1.0142743244408179E-2</v>
      </c>
      <c r="X45" s="84">
        <v>41</v>
      </c>
      <c r="Y45" s="102">
        <v>544.32719999999995</v>
      </c>
      <c r="Z45" s="103">
        <v>857.3664</v>
      </c>
      <c r="AA45" s="103">
        <f>Z45-Y45</f>
        <v>313.03920000000005</v>
      </c>
      <c r="AB45" s="48">
        <f>AA45/$AA$46</f>
        <v>5.695705873637746E-3</v>
      </c>
      <c r="AC45" s="34">
        <v>22</v>
      </c>
      <c r="AD45" s="27">
        <v>18.541471803236998</v>
      </c>
      <c r="AE45" s="34">
        <v>24</v>
      </c>
      <c r="AF45" s="28">
        <v>14.8571751322597</v>
      </c>
      <c r="AG45" s="31">
        <v>31</v>
      </c>
      <c r="AH45" s="25"/>
      <c r="AI45" s="25"/>
      <c r="AJ45" s="25"/>
    </row>
    <row r="46" spans="1:36" s="79" customFormat="1" ht="19.5" customHeight="1" x14ac:dyDescent="0.25">
      <c r="A46" s="92" t="s">
        <v>78</v>
      </c>
      <c r="B46" s="93">
        <f>SUM(B5:B45)</f>
        <v>2017.3290406511053</v>
      </c>
      <c r="C46" s="94">
        <f t="shared" ref="C46:F46" si="0">SUM(C5:C45)</f>
        <v>870.4260546034227</v>
      </c>
      <c r="D46" s="96">
        <f t="shared" si="0"/>
        <v>551.2860502657428</v>
      </c>
      <c r="E46" s="94">
        <f t="shared" si="0"/>
        <v>3439.0411455202702</v>
      </c>
      <c r="F46" s="95">
        <f t="shared" si="0"/>
        <v>0.99999999999999944</v>
      </c>
      <c r="G46" s="93">
        <f t="shared" ref="G46:K46" si="1">SUM(G5:G45)</f>
        <v>650.32376756423264</v>
      </c>
      <c r="H46" s="94">
        <f t="shared" si="1"/>
        <v>602.90863271457977</v>
      </c>
      <c r="I46" s="96">
        <f t="shared" si="1"/>
        <v>864.93542317199297</v>
      </c>
      <c r="J46" s="93">
        <f t="shared" si="1"/>
        <v>2118.1678234508045</v>
      </c>
      <c r="K46" s="99">
        <f t="shared" si="1"/>
        <v>1.0000000000000004</v>
      </c>
      <c r="L46" s="93">
        <f t="shared" ref="L46:P46" si="2">SUM(L5:L45)</f>
        <v>798.38933903757493</v>
      </c>
      <c r="M46" s="94">
        <f t="shared" si="2"/>
        <v>743.66066939414964</v>
      </c>
      <c r="N46" s="96">
        <f t="shared" si="2"/>
        <v>632.21429926347582</v>
      </c>
      <c r="O46" s="93">
        <f t="shared" si="2"/>
        <v>2174.2643076951999</v>
      </c>
      <c r="P46" s="99">
        <f t="shared" si="2"/>
        <v>1.0000000000000004</v>
      </c>
      <c r="Q46" s="93">
        <f t="shared" ref="Q46:W46" si="3">SUM(Q5:Q45)</f>
        <v>1015.9386351825909</v>
      </c>
      <c r="R46" s="94">
        <f t="shared" si="3"/>
        <v>1448.008790997523</v>
      </c>
      <c r="S46" s="96">
        <f t="shared" si="3"/>
        <v>1339.0232563940826</v>
      </c>
      <c r="T46" s="94">
        <f t="shared" si="3"/>
        <v>3802.9706825741973</v>
      </c>
      <c r="U46" s="95">
        <f t="shared" si="3"/>
        <v>1.0000000000000002</v>
      </c>
      <c r="V46" s="104">
        <f t="shared" si="3"/>
        <v>11534.443959240476</v>
      </c>
      <c r="W46" s="95">
        <f t="shared" si="3"/>
        <v>0.99999999999999944</v>
      </c>
      <c r="X46" s="98"/>
      <c r="Y46" s="104">
        <f>SUM(Y5:Y45)</f>
        <v>21019.541863163409</v>
      </c>
      <c r="Z46" s="104">
        <f>SUM(Z5:Z45)</f>
        <v>75980.104600239487</v>
      </c>
      <c r="AA46" s="104">
        <f>SUM(AA5:AA45)</f>
        <v>54960.562737076078</v>
      </c>
      <c r="AB46" s="95">
        <f t="shared" ref="AB46" si="4">SUM(AB5:AB45)</f>
        <v>1.0000000000000002</v>
      </c>
      <c r="AC46" s="98"/>
      <c r="AD46" s="100"/>
      <c r="AE46" s="98"/>
      <c r="AF46" s="97"/>
      <c r="AG46" s="98"/>
      <c r="AH46" s="26"/>
      <c r="AI46" s="26"/>
      <c r="AJ46" s="26"/>
    </row>
    <row r="47" spans="1:3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</sheetData>
  <sortState ref="A5:AG45">
    <sortCondition ref="X5:X45"/>
  </sortState>
  <mergeCells count="4">
    <mergeCell ref="E2:F2"/>
    <mergeCell ref="J2:K2"/>
    <mergeCell ref="O2:P2"/>
    <mergeCell ref="T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B00F-EC27-46AE-BC6D-603B80464786}">
  <dimension ref="A1:P83"/>
  <sheetViews>
    <sheetView workbookViewId="0">
      <selection activeCell="A2" sqref="A2"/>
    </sheetView>
  </sheetViews>
  <sheetFormatPr defaultColWidth="11.42578125" defaultRowHeight="15" x14ac:dyDescent="0.25"/>
  <cols>
    <col min="1" max="1" width="43" customWidth="1"/>
    <col min="2" max="2" width="12" customWidth="1"/>
    <col min="8" max="8" width="10.7109375" customWidth="1"/>
  </cols>
  <sheetData>
    <row r="1" spans="1:16" ht="18.95" customHeight="1" x14ac:dyDescent="0.3">
      <c r="A1" s="36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7" customHeight="1" x14ac:dyDescent="0.25">
      <c r="A2" s="85" t="s">
        <v>6</v>
      </c>
      <c r="B2" s="59" t="s">
        <v>58</v>
      </c>
      <c r="C2" s="60" t="s">
        <v>58</v>
      </c>
      <c r="D2" s="61" t="s">
        <v>58</v>
      </c>
      <c r="E2" s="59" t="s">
        <v>68</v>
      </c>
      <c r="F2" s="60" t="s">
        <v>68</v>
      </c>
      <c r="G2" s="60" t="s">
        <v>69</v>
      </c>
      <c r="H2" s="60" t="s">
        <v>70</v>
      </c>
      <c r="I2" s="61" t="s">
        <v>70</v>
      </c>
      <c r="J2" s="101" t="s">
        <v>71</v>
      </c>
      <c r="K2" s="63"/>
      <c r="L2" s="62" t="s">
        <v>72</v>
      </c>
      <c r="M2" s="63"/>
      <c r="N2" s="25"/>
      <c r="O2" s="25"/>
      <c r="P2" s="25"/>
    </row>
    <row r="3" spans="1:16" ht="23.1" customHeight="1" x14ac:dyDescent="0.25">
      <c r="A3" s="86"/>
      <c r="B3" s="37" t="s">
        <v>67</v>
      </c>
      <c r="C3" s="38" t="s">
        <v>60</v>
      </c>
      <c r="D3" s="39" t="s">
        <v>8</v>
      </c>
      <c r="E3" s="40">
        <v>41306</v>
      </c>
      <c r="F3" s="41">
        <v>43132</v>
      </c>
      <c r="G3" s="38" t="s">
        <v>73</v>
      </c>
      <c r="H3" s="38" t="s">
        <v>60</v>
      </c>
      <c r="I3" s="39" t="s">
        <v>8</v>
      </c>
      <c r="J3" s="37" t="s">
        <v>74</v>
      </c>
      <c r="K3" s="39" t="s">
        <v>8</v>
      </c>
      <c r="L3" s="38" t="s">
        <v>74</v>
      </c>
      <c r="M3" s="39" t="s">
        <v>8</v>
      </c>
      <c r="N3" s="25"/>
      <c r="O3" s="25"/>
      <c r="P3" s="25"/>
    </row>
    <row r="4" spans="1:16" ht="21.95" customHeight="1" x14ac:dyDescent="0.25">
      <c r="A4" s="86"/>
      <c r="B4" s="42" t="s">
        <v>66</v>
      </c>
      <c r="C4" s="43"/>
      <c r="D4" s="44" t="s">
        <v>75</v>
      </c>
      <c r="E4" s="45"/>
      <c r="F4" s="46"/>
      <c r="G4" s="43"/>
      <c r="H4" s="43"/>
      <c r="I4" s="44" t="s">
        <v>75</v>
      </c>
      <c r="J4" s="42"/>
      <c r="K4" s="44" t="s">
        <v>75</v>
      </c>
      <c r="L4" s="43"/>
      <c r="M4" s="44" t="s">
        <v>79</v>
      </c>
      <c r="N4" s="25"/>
      <c r="O4" s="25"/>
      <c r="P4" s="25"/>
    </row>
    <row r="5" spans="1:16" ht="21.95" customHeight="1" x14ac:dyDescent="0.25">
      <c r="A5" s="77" t="s">
        <v>46</v>
      </c>
      <c r="B5" s="102">
        <v>1941.1244010859782</v>
      </c>
      <c r="C5" s="48">
        <v>0.16828937813954215</v>
      </c>
      <c r="D5" s="81">
        <v>1</v>
      </c>
      <c r="E5" s="102">
        <v>1944.6905658650001</v>
      </c>
      <c r="F5" s="103">
        <v>10344.8426</v>
      </c>
      <c r="G5" s="103">
        <v>8400.1520341350006</v>
      </c>
      <c r="H5" s="48">
        <v>0.15283962928691605</v>
      </c>
      <c r="I5" s="30">
        <v>2</v>
      </c>
      <c r="J5" s="27">
        <v>14.8973030755533</v>
      </c>
      <c r="K5" s="31">
        <v>33</v>
      </c>
      <c r="L5" s="28">
        <v>21.3824046869053</v>
      </c>
      <c r="M5" s="30">
        <v>3</v>
      </c>
      <c r="N5" s="25"/>
      <c r="O5" s="25"/>
      <c r="P5" s="25"/>
    </row>
    <row r="6" spans="1:16" ht="18.95" customHeight="1" x14ac:dyDescent="0.25">
      <c r="A6" s="78" t="s">
        <v>13</v>
      </c>
      <c r="B6" s="102">
        <v>1672.3618374429714</v>
      </c>
      <c r="C6" s="48">
        <v>0.14498850948971914</v>
      </c>
      <c r="D6" s="81">
        <v>2</v>
      </c>
      <c r="E6" s="102">
        <v>478.06299999999999</v>
      </c>
      <c r="F6" s="103">
        <v>16161.2546</v>
      </c>
      <c r="G6" s="103">
        <v>15683.1916</v>
      </c>
      <c r="H6" s="48">
        <v>0.28535354841663968</v>
      </c>
      <c r="I6" s="30">
        <v>1</v>
      </c>
      <c r="J6" s="27">
        <v>22.961167200623901</v>
      </c>
      <c r="K6" s="33">
        <v>12</v>
      </c>
      <c r="L6" s="28">
        <v>22.6123184903092</v>
      </c>
      <c r="M6" s="30">
        <v>1</v>
      </c>
      <c r="N6" s="25"/>
      <c r="O6" s="25"/>
      <c r="P6" s="25"/>
    </row>
    <row r="7" spans="1:16" ht="20.100000000000001" customHeight="1" x14ac:dyDescent="0.25">
      <c r="A7" s="78" t="s">
        <v>22</v>
      </c>
      <c r="B7" s="102">
        <v>1591.4183575537024</v>
      </c>
      <c r="C7" s="48">
        <v>0.13797096445891396</v>
      </c>
      <c r="D7" s="81">
        <v>3</v>
      </c>
      <c r="E7" s="102">
        <v>701.93880000000001</v>
      </c>
      <c r="F7" s="103">
        <v>3904.5365541229999</v>
      </c>
      <c r="G7" s="103">
        <v>3202.597754123</v>
      </c>
      <c r="H7" s="48">
        <v>5.8270832659479778E-2</v>
      </c>
      <c r="I7" s="30">
        <v>6</v>
      </c>
      <c r="J7" s="27">
        <v>15.463981340640199</v>
      </c>
      <c r="K7" s="34">
        <v>28</v>
      </c>
      <c r="L7" s="28">
        <v>19.812825652478899</v>
      </c>
      <c r="M7" s="33">
        <v>10</v>
      </c>
      <c r="N7" s="25"/>
      <c r="O7" s="25"/>
      <c r="P7" s="25"/>
    </row>
    <row r="8" spans="1:16" ht="18.95" customHeight="1" x14ac:dyDescent="0.25">
      <c r="A8" s="78" t="s">
        <v>11</v>
      </c>
      <c r="B8" s="102">
        <v>1400.7474329494482</v>
      </c>
      <c r="C8" s="48">
        <v>0.12144039521101328</v>
      </c>
      <c r="D8" s="81">
        <v>4</v>
      </c>
      <c r="E8" s="102">
        <v>1415.568321235</v>
      </c>
      <c r="F8" s="103">
        <v>5032.3720000000003</v>
      </c>
      <c r="G8" s="103">
        <v>3616.8036787650003</v>
      </c>
      <c r="H8" s="48">
        <v>6.5807253394898832E-2</v>
      </c>
      <c r="I8" s="30">
        <v>5</v>
      </c>
      <c r="J8" s="27">
        <v>26.0004977698216</v>
      </c>
      <c r="K8" s="30">
        <v>5</v>
      </c>
      <c r="L8" s="28">
        <v>21.957510977435302</v>
      </c>
      <c r="M8" s="30">
        <v>2</v>
      </c>
      <c r="N8" s="25"/>
      <c r="O8" s="25"/>
      <c r="P8" s="25"/>
    </row>
    <row r="9" spans="1:16" ht="18" customHeight="1" x14ac:dyDescent="0.25">
      <c r="A9" s="78" t="s">
        <v>49</v>
      </c>
      <c r="B9" s="102">
        <v>888.48929000100372</v>
      </c>
      <c r="C9" s="48">
        <v>7.7029225954946615E-2</v>
      </c>
      <c r="D9" s="81">
        <v>5</v>
      </c>
      <c r="E9" s="102">
        <v>1315.8323</v>
      </c>
      <c r="F9" s="103">
        <v>2632.4631506153</v>
      </c>
      <c r="G9" s="103">
        <v>1316.6308506153</v>
      </c>
      <c r="H9" s="48">
        <v>2.3955920118829285E-2</v>
      </c>
      <c r="I9" s="30">
        <v>10</v>
      </c>
      <c r="J9" s="27">
        <v>16.223103193002</v>
      </c>
      <c r="K9" s="34">
        <v>27</v>
      </c>
      <c r="L9" s="28">
        <v>16.439942622928498</v>
      </c>
      <c r="M9" s="34">
        <v>24</v>
      </c>
      <c r="N9" s="25"/>
      <c r="O9" s="25"/>
      <c r="P9" s="25"/>
    </row>
    <row r="10" spans="1:16" ht="18.95" customHeight="1" x14ac:dyDescent="0.25">
      <c r="A10" s="78" t="s">
        <v>50</v>
      </c>
      <c r="B10" s="102">
        <v>550.61539309505531</v>
      </c>
      <c r="C10" s="48">
        <v>4.7736622158881463E-2</v>
      </c>
      <c r="D10" s="81">
        <v>6</v>
      </c>
      <c r="E10" s="102">
        <v>122.353416842</v>
      </c>
      <c r="F10" s="103">
        <v>1219.0281650310001</v>
      </c>
      <c r="G10" s="103">
        <v>1096.6747481890002</v>
      </c>
      <c r="H10" s="48">
        <v>1.995384860659714E-2</v>
      </c>
      <c r="I10" s="30">
        <v>11</v>
      </c>
      <c r="J10" s="27">
        <v>21.340140401863799</v>
      </c>
      <c r="K10" s="33">
        <v>15</v>
      </c>
      <c r="L10" s="28"/>
      <c r="M10" s="32"/>
      <c r="N10" s="25"/>
      <c r="O10" s="26"/>
      <c r="P10" s="25"/>
    </row>
    <row r="11" spans="1:16" ht="18.95" customHeight="1" x14ac:dyDescent="0.25">
      <c r="A11" s="78" t="s">
        <v>41</v>
      </c>
      <c r="B11" s="102">
        <v>516.74222793948115</v>
      </c>
      <c r="C11" s="48">
        <v>4.4799925316339896E-2</v>
      </c>
      <c r="D11" s="81">
        <v>7</v>
      </c>
      <c r="E11" s="102"/>
      <c r="F11" s="103">
        <v>863.91827917229602</v>
      </c>
      <c r="G11" s="103">
        <v>863.91827917229602</v>
      </c>
      <c r="H11" s="48">
        <v>1.5718876156802918E-2</v>
      </c>
      <c r="I11" s="33">
        <v>13</v>
      </c>
      <c r="J11" s="27">
        <v>24.470416938610899</v>
      </c>
      <c r="K11" s="30">
        <v>10</v>
      </c>
      <c r="L11" s="28"/>
      <c r="M11" s="32"/>
      <c r="N11" s="25"/>
      <c r="O11" s="25"/>
      <c r="P11" s="25"/>
    </row>
    <row r="12" spans="1:16" ht="21" customHeight="1" x14ac:dyDescent="0.25">
      <c r="A12" s="78" t="s">
        <v>37</v>
      </c>
      <c r="B12" s="102">
        <v>487.58390780475099</v>
      </c>
      <c r="C12" s="48">
        <v>4.2271990702606663E-2</v>
      </c>
      <c r="D12" s="81">
        <v>8</v>
      </c>
      <c r="E12" s="102">
        <v>1116.6214</v>
      </c>
      <c r="F12" s="103">
        <v>2988.5724</v>
      </c>
      <c r="G12" s="103">
        <v>1871.951</v>
      </c>
      <c r="H12" s="48">
        <v>3.405989507340311E-2</v>
      </c>
      <c r="I12" s="30">
        <v>9</v>
      </c>
      <c r="J12" s="27">
        <v>23.525327663872499</v>
      </c>
      <c r="K12" s="30">
        <v>11</v>
      </c>
      <c r="L12" s="28">
        <v>19.123673879177399</v>
      </c>
      <c r="M12" s="33">
        <v>12</v>
      </c>
      <c r="N12" s="25"/>
      <c r="O12" s="25"/>
      <c r="P12" s="25"/>
    </row>
    <row r="13" spans="1:16" ht="20.100000000000001" customHeight="1" x14ac:dyDescent="0.25">
      <c r="A13" s="78" t="s">
        <v>42</v>
      </c>
      <c r="B13" s="102">
        <v>435.41318066831536</v>
      </c>
      <c r="C13" s="48">
        <v>3.7748952806649777E-2</v>
      </c>
      <c r="D13" s="81">
        <v>9</v>
      </c>
      <c r="E13" s="102"/>
      <c r="F13" s="103">
        <v>851.88984508099998</v>
      </c>
      <c r="G13" s="103">
        <v>851.88984508099998</v>
      </c>
      <c r="H13" s="48">
        <v>1.5500020426579803E-2</v>
      </c>
      <c r="I13" s="33">
        <v>14</v>
      </c>
      <c r="J13" s="27">
        <v>27.678014659743699</v>
      </c>
      <c r="K13" s="30">
        <v>4</v>
      </c>
      <c r="L13" s="28"/>
      <c r="M13" s="32"/>
      <c r="N13" s="25"/>
      <c r="O13" s="25"/>
      <c r="P13" s="25"/>
    </row>
    <row r="14" spans="1:16" ht="18" customHeight="1" x14ac:dyDescent="0.25">
      <c r="A14" s="78" t="s">
        <v>30</v>
      </c>
      <c r="B14" s="102">
        <v>417.12803248643604</v>
      </c>
      <c r="C14" s="48">
        <v>3.6163687990548199E-2</v>
      </c>
      <c r="D14" s="81">
        <v>10</v>
      </c>
      <c r="E14" s="102">
        <v>1392.1328526192001</v>
      </c>
      <c r="F14" s="103">
        <v>5033.9568468289999</v>
      </c>
      <c r="G14" s="103">
        <v>3641.8239942097998</v>
      </c>
      <c r="H14" s="48">
        <v>6.6262494647876785E-2</v>
      </c>
      <c r="I14" s="30">
        <v>4</v>
      </c>
      <c r="J14" s="27">
        <v>12.332219643287001</v>
      </c>
      <c r="K14" s="31">
        <v>37</v>
      </c>
      <c r="L14" s="28">
        <v>18.0085294934545</v>
      </c>
      <c r="M14" s="33">
        <v>17</v>
      </c>
      <c r="N14" s="25"/>
      <c r="O14" s="25"/>
      <c r="P14" s="25"/>
    </row>
    <row r="15" spans="1:16" ht="18.95" customHeight="1" x14ac:dyDescent="0.25">
      <c r="A15" s="78" t="s">
        <v>32</v>
      </c>
      <c r="B15" s="102">
        <v>385.01614972647411</v>
      </c>
      <c r="C15" s="48">
        <v>3.3379688790115443E-2</v>
      </c>
      <c r="D15" s="81">
        <v>11</v>
      </c>
      <c r="E15" s="102">
        <v>151.09195042424099</v>
      </c>
      <c r="F15" s="103">
        <v>1084.2093</v>
      </c>
      <c r="G15" s="103">
        <v>933.11734957575902</v>
      </c>
      <c r="H15" s="48">
        <v>1.6977943876587773E-2</v>
      </c>
      <c r="I15" s="33">
        <v>12</v>
      </c>
      <c r="J15" s="27">
        <v>29.832789563743301</v>
      </c>
      <c r="K15" s="30">
        <v>3</v>
      </c>
      <c r="L15" s="28">
        <v>20.799717152345298</v>
      </c>
      <c r="M15" s="30">
        <v>6</v>
      </c>
      <c r="N15" s="25"/>
      <c r="O15" s="25"/>
      <c r="P15" s="25"/>
    </row>
    <row r="16" spans="1:16" ht="18.95" customHeight="1" x14ac:dyDescent="0.25">
      <c r="A16" s="78" t="s">
        <v>26</v>
      </c>
      <c r="B16" s="102">
        <v>384.33607251454976</v>
      </c>
      <c r="C16" s="48">
        <v>3.3320728235594781E-2</v>
      </c>
      <c r="D16" s="82">
        <v>12</v>
      </c>
      <c r="E16" s="102">
        <v>896.18380000000002</v>
      </c>
      <c r="F16" s="103">
        <v>3437.4396330879999</v>
      </c>
      <c r="G16" s="103">
        <v>2541.2558330880001</v>
      </c>
      <c r="H16" s="48">
        <v>4.6237805919947098E-2</v>
      </c>
      <c r="I16" s="30">
        <v>7</v>
      </c>
      <c r="J16" s="27">
        <v>12.3938527216518</v>
      </c>
      <c r="K16" s="31">
        <v>36</v>
      </c>
      <c r="L16" s="28">
        <v>17.8820759995914</v>
      </c>
      <c r="M16" s="34">
        <v>18</v>
      </c>
      <c r="N16" s="25"/>
      <c r="O16" s="25"/>
      <c r="P16" s="25"/>
    </row>
    <row r="17" spans="1:16" ht="23.1" customHeight="1" x14ac:dyDescent="0.25">
      <c r="A17" s="78" t="s">
        <v>48</v>
      </c>
      <c r="B17" s="102">
        <v>273.83005475971299</v>
      </c>
      <c r="C17" s="48">
        <v>2.3740204185598579E-2</v>
      </c>
      <c r="D17" s="82">
        <v>13</v>
      </c>
      <c r="E17" s="102">
        <v>4381.9070000000002</v>
      </c>
      <c r="F17" s="103">
        <v>6430.5793000000003</v>
      </c>
      <c r="G17" s="103">
        <v>2048.6723000000002</v>
      </c>
      <c r="H17" s="48">
        <v>3.7275315207389199E-2</v>
      </c>
      <c r="I17" s="30">
        <v>8</v>
      </c>
      <c r="J17" s="27">
        <v>14.9074864350137</v>
      </c>
      <c r="K17" s="31">
        <v>32</v>
      </c>
      <c r="L17" s="28">
        <v>16.524171430725101</v>
      </c>
      <c r="M17" s="34">
        <v>23</v>
      </c>
      <c r="N17" s="25"/>
      <c r="O17" s="25"/>
      <c r="P17" s="25"/>
    </row>
    <row r="18" spans="1:16" ht="21" customHeight="1" x14ac:dyDescent="0.25">
      <c r="A18" s="78" t="s">
        <v>28</v>
      </c>
      <c r="B18" s="102">
        <v>174.00108453670882</v>
      </c>
      <c r="C18" s="48">
        <v>1.5085346563005583E-2</v>
      </c>
      <c r="D18" s="82">
        <v>14</v>
      </c>
      <c r="E18" s="102">
        <v>3359.9809</v>
      </c>
      <c r="F18" s="103">
        <v>7016.5515999999998</v>
      </c>
      <c r="G18" s="103">
        <v>3656.5706999999998</v>
      </c>
      <c r="H18" s="48">
        <v>6.6530808963738988E-2</v>
      </c>
      <c r="I18" s="30">
        <v>3</v>
      </c>
      <c r="J18" s="27">
        <v>14.927135833480399</v>
      </c>
      <c r="K18" s="34">
        <v>31</v>
      </c>
      <c r="L18" s="28">
        <v>16.8268306192459</v>
      </c>
      <c r="M18" s="34">
        <v>22</v>
      </c>
      <c r="N18" s="25"/>
      <c r="O18" s="25"/>
      <c r="P18" s="25"/>
    </row>
    <row r="19" spans="1:16" ht="21" customHeight="1" x14ac:dyDescent="0.25">
      <c r="A19" s="78" t="s">
        <v>20</v>
      </c>
      <c r="B19" s="102">
        <v>125.80143265221297</v>
      </c>
      <c r="C19" s="48">
        <v>1.0906588397044566E-2</v>
      </c>
      <c r="D19" s="82">
        <v>15</v>
      </c>
      <c r="E19" s="102"/>
      <c r="F19" s="103">
        <v>222.0652</v>
      </c>
      <c r="G19" s="103">
        <v>222.0652</v>
      </c>
      <c r="H19" s="48">
        <v>4.0404462571158517E-3</v>
      </c>
      <c r="I19" s="34">
        <v>24</v>
      </c>
      <c r="J19" s="27">
        <v>17.9500031963243</v>
      </c>
      <c r="K19" s="34">
        <v>25</v>
      </c>
      <c r="L19" s="28"/>
      <c r="M19" s="32"/>
      <c r="N19" s="25"/>
      <c r="O19" s="25"/>
      <c r="P19" s="25"/>
    </row>
    <row r="20" spans="1:16" ht="18" customHeight="1" x14ac:dyDescent="0.25">
      <c r="A20" s="78" t="s">
        <v>40</v>
      </c>
      <c r="B20" s="102">
        <v>94.550678051139442</v>
      </c>
      <c r="C20" s="48">
        <v>8.1972462985866763E-3</v>
      </c>
      <c r="D20" s="82">
        <v>16</v>
      </c>
      <c r="E20" s="102"/>
      <c r="F20" s="103">
        <v>277.55270000000002</v>
      </c>
      <c r="G20" s="103">
        <v>277.55270000000002</v>
      </c>
      <c r="H20" s="48">
        <v>5.0500338092929415E-3</v>
      </c>
      <c r="I20" s="34">
        <v>23</v>
      </c>
      <c r="J20" s="27">
        <v>8.0287583586128495</v>
      </c>
      <c r="K20" s="31">
        <v>41</v>
      </c>
      <c r="L20" s="28"/>
      <c r="M20" s="32"/>
      <c r="N20" s="25"/>
      <c r="O20" s="25"/>
      <c r="P20" s="25"/>
    </row>
    <row r="21" spans="1:16" ht="23.1" customHeight="1" x14ac:dyDescent="0.25">
      <c r="A21" s="78" t="s">
        <v>54</v>
      </c>
      <c r="B21" s="102">
        <v>90.01274557457549</v>
      </c>
      <c r="C21" s="48">
        <v>7.8038218307406541E-3</v>
      </c>
      <c r="D21" s="82">
        <v>17</v>
      </c>
      <c r="E21" s="102">
        <v>119.37630791399999</v>
      </c>
      <c r="F21" s="103">
        <v>682.60270000000003</v>
      </c>
      <c r="G21" s="103">
        <v>563.22639208600003</v>
      </c>
      <c r="H21" s="48">
        <v>1.0247827970401234E-2</v>
      </c>
      <c r="I21" s="33">
        <v>17</v>
      </c>
      <c r="J21" s="27">
        <v>25.6040549283044</v>
      </c>
      <c r="K21" s="30">
        <v>6</v>
      </c>
      <c r="L21" s="28">
        <v>21.1720081140686</v>
      </c>
      <c r="M21" s="30">
        <v>4</v>
      </c>
      <c r="N21" s="25"/>
      <c r="O21" s="25"/>
      <c r="P21" s="25"/>
    </row>
    <row r="22" spans="1:16" ht="21" customHeight="1" x14ac:dyDescent="0.25">
      <c r="A22" s="78" t="s">
        <v>36</v>
      </c>
      <c r="B22" s="102">
        <v>85.502020332014837</v>
      </c>
      <c r="C22" s="48">
        <v>7.4127561444795476E-3</v>
      </c>
      <c r="D22" s="82">
        <v>18</v>
      </c>
      <c r="E22" s="102">
        <v>376.81810000000002</v>
      </c>
      <c r="F22" s="103">
        <v>717.02300000000002</v>
      </c>
      <c r="G22" s="103">
        <v>340.20490000000001</v>
      </c>
      <c r="H22" s="48">
        <v>6.1899821082162928E-3</v>
      </c>
      <c r="I22" s="33">
        <v>21</v>
      </c>
      <c r="J22" s="27">
        <v>12.213243121730001</v>
      </c>
      <c r="K22" s="31">
        <v>38</v>
      </c>
      <c r="L22" s="28">
        <v>15.9816324352546</v>
      </c>
      <c r="M22" s="31">
        <v>27</v>
      </c>
      <c r="N22" s="25"/>
      <c r="O22" s="25"/>
      <c r="P22" s="25"/>
    </row>
    <row r="23" spans="1:16" ht="18.95" customHeight="1" x14ac:dyDescent="0.25">
      <c r="A23" s="78" t="s">
        <v>34</v>
      </c>
      <c r="B23" s="102">
        <v>52.934009738942748</v>
      </c>
      <c r="C23" s="48">
        <v>4.5892120960487432E-3</v>
      </c>
      <c r="D23" s="82">
        <v>19</v>
      </c>
      <c r="E23" s="102">
        <v>129.81659999999999</v>
      </c>
      <c r="F23" s="103">
        <v>501.92840000000001</v>
      </c>
      <c r="G23" s="103">
        <v>372.11180000000002</v>
      </c>
      <c r="H23" s="48">
        <v>6.7705238350657488E-3</v>
      </c>
      <c r="I23" s="33">
        <v>20</v>
      </c>
      <c r="J23" s="27">
        <v>19.9507110725283</v>
      </c>
      <c r="K23" s="33">
        <v>20</v>
      </c>
      <c r="L23" s="28">
        <v>19.838438671344001</v>
      </c>
      <c r="M23" s="30">
        <v>9</v>
      </c>
      <c r="N23" s="25"/>
      <c r="O23" s="25"/>
      <c r="P23" s="25"/>
    </row>
    <row r="24" spans="1:16" ht="20.100000000000001" customHeight="1" x14ac:dyDescent="0.25">
      <c r="A24" s="78" t="s">
        <v>39</v>
      </c>
      <c r="B24" s="102">
        <v>51.681269566788075</v>
      </c>
      <c r="C24" s="48">
        <v>4.4806034646676807E-3</v>
      </c>
      <c r="D24" s="82">
        <v>20</v>
      </c>
      <c r="E24" s="102">
        <v>30.351099999999999</v>
      </c>
      <c r="F24" s="103">
        <v>158.08099999999999</v>
      </c>
      <c r="G24" s="103">
        <v>127.72989999999999</v>
      </c>
      <c r="H24" s="48">
        <v>2.3240282420513526E-3</v>
      </c>
      <c r="I24" s="34">
        <v>27</v>
      </c>
      <c r="J24" s="27">
        <v>20.506191221460401</v>
      </c>
      <c r="K24" s="33">
        <v>16</v>
      </c>
      <c r="L24" s="28">
        <v>16.309024503171798</v>
      </c>
      <c r="M24" s="34">
        <v>25</v>
      </c>
      <c r="N24" s="25"/>
      <c r="O24" s="25"/>
      <c r="P24" s="25"/>
    </row>
    <row r="25" spans="1:16" ht="18.95" customHeight="1" x14ac:dyDescent="0.25">
      <c r="A25" s="78" t="s">
        <v>53</v>
      </c>
      <c r="B25" s="102">
        <v>49.419008803866674</v>
      </c>
      <c r="C25" s="48">
        <v>4.2844725743607353E-3</v>
      </c>
      <c r="D25" s="82">
        <v>21</v>
      </c>
      <c r="E25" s="102">
        <v>445.62509999999997</v>
      </c>
      <c r="F25" s="103">
        <v>935.08730000000003</v>
      </c>
      <c r="G25" s="103">
        <v>489.46220000000005</v>
      </c>
      <c r="H25" s="48">
        <v>8.9056984794992217E-3</v>
      </c>
      <c r="I25" s="33">
        <v>18</v>
      </c>
      <c r="J25" s="27">
        <v>14.7856058330089</v>
      </c>
      <c r="K25" s="31">
        <v>34</v>
      </c>
      <c r="L25" s="28">
        <v>15.303262881237</v>
      </c>
      <c r="M25" s="31">
        <v>28</v>
      </c>
      <c r="N25" s="25"/>
      <c r="O25" s="25"/>
      <c r="P25" s="25"/>
    </row>
    <row r="26" spans="1:16" ht="18.95" customHeight="1" x14ac:dyDescent="0.25">
      <c r="A26" s="78" t="s">
        <v>17</v>
      </c>
      <c r="B26" s="102">
        <v>47.533343530052178</v>
      </c>
      <c r="C26" s="48">
        <v>4.1209913280624384E-3</v>
      </c>
      <c r="D26" s="83">
        <v>22</v>
      </c>
      <c r="E26" s="102">
        <v>34.9191</v>
      </c>
      <c r="F26" s="103">
        <v>145.0505</v>
      </c>
      <c r="G26" s="103">
        <v>110.1314</v>
      </c>
      <c r="H26" s="48">
        <v>2.0038259165368042E-3</v>
      </c>
      <c r="I26" s="34">
        <v>28</v>
      </c>
      <c r="J26" s="27">
        <v>34.172518685293802</v>
      </c>
      <c r="K26" s="30">
        <v>2</v>
      </c>
      <c r="L26" s="28">
        <v>19.2631548264931</v>
      </c>
      <c r="M26" s="33">
        <v>11</v>
      </c>
      <c r="N26" s="25"/>
      <c r="O26" s="25"/>
      <c r="P26" s="25"/>
    </row>
    <row r="27" spans="1:16" ht="18.95" customHeight="1" x14ac:dyDescent="0.25">
      <c r="A27" s="78" t="s">
        <v>18</v>
      </c>
      <c r="B27" s="102">
        <v>46.672048777289575</v>
      </c>
      <c r="C27" s="48">
        <v>4.046319782922839E-3</v>
      </c>
      <c r="D27" s="83">
        <v>23</v>
      </c>
      <c r="E27" s="102">
        <v>34.9191</v>
      </c>
      <c r="F27" s="103">
        <v>145.0505</v>
      </c>
      <c r="G27" s="103">
        <v>110.1314</v>
      </c>
      <c r="H27" s="48">
        <v>2.0038259165368042E-3</v>
      </c>
      <c r="I27" s="34">
        <v>29</v>
      </c>
      <c r="J27" s="27">
        <v>35.292404973187899</v>
      </c>
      <c r="K27" s="30">
        <v>1</v>
      </c>
      <c r="L27" s="28">
        <v>20.094107014612401</v>
      </c>
      <c r="M27" s="30">
        <v>8</v>
      </c>
      <c r="N27" s="25"/>
      <c r="O27" s="25"/>
      <c r="P27" s="25"/>
    </row>
    <row r="28" spans="1:16" ht="20.100000000000001" customHeight="1" x14ac:dyDescent="0.25">
      <c r="A28" s="78" t="s">
        <v>52</v>
      </c>
      <c r="B28" s="102">
        <v>43.116802935888153</v>
      </c>
      <c r="C28" s="48">
        <v>3.7380911544805254E-3</v>
      </c>
      <c r="D28" s="83">
        <v>24</v>
      </c>
      <c r="E28" s="102">
        <v>46.73165702</v>
      </c>
      <c r="F28" s="103">
        <v>205.471794402</v>
      </c>
      <c r="G28" s="103">
        <v>158.740137382</v>
      </c>
      <c r="H28" s="48">
        <v>2.888255313931035E-3</v>
      </c>
      <c r="I28" s="34">
        <v>26</v>
      </c>
      <c r="J28" s="27">
        <v>13.4038674480145</v>
      </c>
      <c r="K28" s="31">
        <v>35</v>
      </c>
      <c r="L28" s="28">
        <v>12.329533366470701</v>
      </c>
      <c r="M28" s="31">
        <v>33</v>
      </c>
      <c r="N28" s="25"/>
      <c r="O28" s="25"/>
      <c r="P28" s="25"/>
    </row>
    <row r="29" spans="1:16" ht="23.1" customHeight="1" x14ac:dyDescent="0.25">
      <c r="A29" s="78" t="s">
        <v>14</v>
      </c>
      <c r="B29" s="102">
        <v>40.630406532672545</v>
      </c>
      <c r="C29" s="48">
        <v>3.5225284093666868E-3</v>
      </c>
      <c r="D29" s="83">
        <v>25</v>
      </c>
      <c r="E29" s="102">
        <v>25.374157159999999</v>
      </c>
      <c r="F29" s="103">
        <v>132.29312221399999</v>
      </c>
      <c r="G29" s="103">
        <v>106.918965054</v>
      </c>
      <c r="H29" s="48">
        <v>1.9453760975026023E-3</v>
      </c>
      <c r="I29" s="34">
        <v>30</v>
      </c>
      <c r="J29" s="27">
        <v>15.026543205202801</v>
      </c>
      <c r="K29" s="34">
        <v>30</v>
      </c>
      <c r="L29" s="28"/>
      <c r="M29" s="32"/>
      <c r="N29" s="25"/>
      <c r="O29" s="25"/>
      <c r="P29" s="25"/>
    </row>
    <row r="30" spans="1:16" ht="20.100000000000001" customHeight="1" x14ac:dyDescent="0.25">
      <c r="A30" s="78" t="s">
        <v>25</v>
      </c>
      <c r="B30" s="102">
        <v>15.387144761019766</v>
      </c>
      <c r="C30" s="48">
        <v>1.334017037613054E-3</v>
      </c>
      <c r="D30" s="83">
        <v>26</v>
      </c>
      <c r="E30" s="102"/>
      <c r="F30" s="103">
        <v>40.972625393900003</v>
      </c>
      <c r="G30" s="103">
        <v>40.972625393900003</v>
      </c>
      <c r="H30" s="48">
        <v>7.4549137333086485E-4</v>
      </c>
      <c r="I30" s="31">
        <v>32</v>
      </c>
      <c r="J30" s="27">
        <v>10.673419405206699</v>
      </c>
      <c r="K30" s="31">
        <v>40</v>
      </c>
      <c r="L30" s="28"/>
      <c r="M30" s="32"/>
      <c r="N30" s="25"/>
      <c r="O30" s="25"/>
      <c r="P30" s="25"/>
    </row>
    <row r="31" spans="1:16" ht="23.1" customHeight="1" x14ac:dyDescent="0.25">
      <c r="A31" s="78" t="s">
        <v>27</v>
      </c>
      <c r="B31" s="102">
        <v>6.2012103790613136</v>
      </c>
      <c r="C31" s="48">
        <v>5.3762542875709224E-4</v>
      </c>
      <c r="D31" s="83">
        <v>27</v>
      </c>
      <c r="E31" s="102">
        <v>811.79740000000004</v>
      </c>
      <c r="F31" s="103">
        <v>1583.0771</v>
      </c>
      <c r="G31" s="103">
        <v>771.27969999999993</v>
      </c>
      <c r="H31" s="48">
        <v>1.4033329747544581E-2</v>
      </c>
      <c r="I31" s="33">
        <v>15</v>
      </c>
      <c r="J31" s="27">
        <v>19.084307500517902</v>
      </c>
      <c r="K31" s="33">
        <v>21</v>
      </c>
      <c r="L31" s="28">
        <v>17.795020565410798</v>
      </c>
      <c r="M31" s="34">
        <v>19</v>
      </c>
      <c r="N31" s="25"/>
      <c r="O31" s="25"/>
      <c r="P31" s="25"/>
    </row>
    <row r="32" spans="1:16" ht="18.95" customHeight="1" x14ac:dyDescent="0.25">
      <c r="A32" s="78" t="s">
        <v>44</v>
      </c>
      <c r="B32" s="102">
        <v>4.4763254204993652</v>
      </c>
      <c r="C32" s="48">
        <v>3.8808332992188067E-4</v>
      </c>
      <c r="D32" s="83">
        <v>28</v>
      </c>
      <c r="E32" s="102">
        <v>204.60439106000001</v>
      </c>
      <c r="F32" s="103">
        <v>384.67034001100001</v>
      </c>
      <c r="G32" s="103">
        <v>180.065948951</v>
      </c>
      <c r="H32" s="48">
        <v>3.276275568945886E-3</v>
      </c>
      <c r="I32" s="34">
        <v>25</v>
      </c>
      <c r="J32" s="27">
        <v>25.385320031106399</v>
      </c>
      <c r="K32" s="30">
        <v>9</v>
      </c>
      <c r="L32" s="28">
        <v>20.828539444342599</v>
      </c>
      <c r="M32" s="30">
        <v>5</v>
      </c>
      <c r="N32" s="25"/>
      <c r="O32" s="25"/>
      <c r="P32" s="25"/>
    </row>
    <row r="33" spans="1:16" ht="20.100000000000001" customHeight="1" x14ac:dyDescent="0.25">
      <c r="A33" s="78" t="s">
        <v>47</v>
      </c>
      <c r="B33" s="102">
        <v>-2.2780735379079324</v>
      </c>
      <c r="C33" s="48">
        <v>-1.9750180814593336E-4</v>
      </c>
      <c r="D33" s="83">
        <v>29</v>
      </c>
      <c r="E33" s="102">
        <v>11.138</v>
      </c>
      <c r="F33" s="103">
        <v>6.8069065139999996</v>
      </c>
      <c r="G33" s="103">
        <v>-4.3310934860000003</v>
      </c>
      <c r="H33" s="48">
        <v>-7.8803659757258453E-5</v>
      </c>
      <c r="I33" s="31">
        <v>38</v>
      </c>
      <c r="J33" s="27">
        <v>10.792113870765</v>
      </c>
      <c r="K33" s="31">
        <v>39</v>
      </c>
      <c r="L33" s="28">
        <v>14.7187635864918</v>
      </c>
      <c r="M33" s="31">
        <v>32</v>
      </c>
      <c r="N33" s="25"/>
      <c r="O33" s="25"/>
      <c r="P33" s="25"/>
    </row>
    <row r="34" spans="1:16" ht="20.100000000000001" customHeight="1" x14ac:dyDescent="0.25">
      <c r="A34" s="78" t="s">
        <v>23</v>
      </c>
      <c r="B34" s="102">
        <v>-2.8427381332719093</v>
      </c>
      <c r="C34" s="48">
        <v>-2.4645645193798306E-4</v>
      </c>
      <c r="D34" s="83">
        <v>30</v>
      </c>
      <c r="E34" s="102">
        <v>4.4611261379710001</v>
      </c>
      <c r="F34" s="103">
        <v>12.215999999999999</v>
      </c>
      <c r="G34" s="103">
        <v>7.7548738620289992</v>
      </c>
      <c r="H34" s="48">
        <v>1.4109888028489211E-4</v>
      </c>
      <c r="I34" s="31">
        <v>33</v>
      </c>
      <c r="J34" s="27">
        <v>21.546631171969299</v>
      </c>
      <c r="K34" s="33">
        <v>13</v>
      </c>
      <c r="L34" s="28">
        <v>16.051710868674601</v>
      </c>
      <c r="M34" s="31">
        <v>26</v>
      </c>
      <c r="N34" s="25"/>
      <c r="O34" s="25"/>
      <c r="P34" s="25"/>
    </row>
    <row r="35" spans="1:16" ht="21.95" customHeight="1" x14ac:dyDescent="0.25">
      <c r="A35" s="78" t="s">
        <v>35</v>
      </c>
      <c r="B35" s="102">
        <v>-3.9353747902208376</v>
      </c>
      <c r="C35" s="48">
        <v>-3.4118461229057595E-4</v>
      </c>
      <c r="D35" s="83">
        <v>31</v>
      </c>
      <c r="E35" s="102">
        <v>31.729074411999999</v>
      </c>
      <c r="F35" s="103">
        <v>32.120199722000997</v>
      </c>
      <c r="G35" s="103">
        <v>0.39112531000099793</v>
      </c>
      <c r="H35" s="48">
        <v>7.1164720760245609E-6</v>
      </c>
      <c r="I35" s="31">
        <v>36</v>
      </c>
      <c r="J35" s="27">
        <v>20.191934127617898</v>
      </c>
      <c r="K35" s="33">
        <v>18</v>
      </c>
      <c r="L35" s="28">
        <v>18.992122232612299</v>
      </c>
      <c r="M35" s="33">
        <v>13</v>
      </c>
      <c r="N35" s="25"/>
      <c r="O35" s="25"/>
      <c r="P35" s="25"/>
    </row>
    <row r="36" spans="1:16" ht="20.100000000000001" customHeight="1" x14ac:dyDescent="0.25">
      <c r="A36" s="78" t="s">
        <v>38</v>
      </c>
      <c r="B36" s="102">
        <v>-4.5473534764322459</v>
      </c>
      <c r="C36" s="48">
        <v>-3.9424123889294805E-4</v>
      </c>
      <c r="D36" s="84">
        <v>32</v>
      </c>
      <c r="E36" s="102">
        <v>27.046900000000001</v>
      </c>
      <c r="F36" s="103">
        <v>30.283200000000001</v>
      </c>
      <c r="G36" s="103">
        <v>3.2363</v>
      </c>
      <c r="H36" s="48">
        <v>5.8884040461558279E-5</v>
      </c>
      <c r="I36" s="31">
        <v>34</v>
      </c>
      <c r="J36" s="27">
        <v>20.312257702430301</v>
      </c>
      <c r="K36" s="33">
        <v>17</v>
      </c>
      <c r="L36" s="28">
        <v>20.3533791801745</v>
      </c>
      <c r="M36" s="30">
        <v>7</v>
      </c>
      <c r="N36" s="25"/>
      <c r="O36" s="25"/>
      <c r="P36" s="25"/>
    </row>
    <row r="37" spans="1:16" ht="21.95" customHeight="1" x14ac:dyDescent="0.25">
      <c r="A37" s="78" t="s">
        <v>12</v>
      </c>
      <c r="B37" s="102">
        <v>-4.5514352149329333</v>
      </c>
      <c r="C37" s="48">
        <v>-3.9459511277842627E-4</v>
      </c>
      <c r="D37" s="84">
        <v>33</v>
      </c>
      <c r="E37" s="102">
        <v>24.804401683999998</v>
      </c>
      <c r="F37" s="103">
        <v>26.3415</v>
      </c>
      <c r="G37" s="103">
        <v>1.5370983160000016</v>
      </c>
      <c r="H37" s="48">
        <v>2.7967295810875749E-5</v>
      </c>
      <c r="I37" s="31">
        <v>35</v>
      </c>
      <c r="J37" s="27">
        <v>25.563189698241299</v>
      </c>
      <c r="K37" s="30">
        <v>7</v>
      </c>
      <c r="L37" s="28">
        <v>18.490291572835002</v>
      </c>
      <c r="M37" s="33">
        <v>14</v>
      </c>
      <c r="N37" s="25"/>
      <c r="O37" s="25"/>
      <c r="P37" s="25"/>
    </row>
    <row r="38" spans="1:16" ht="24.95" customHeight="1" x14ac:dyDescent="0.25">
      <c r="A38" s="78" t="s">
        <v>77</v>
      </c>
      <c r="B38" s="102">
        <v>-5.4629969449972702</v>
      </c>
      <c r="C38" s="48">
        <v>-4.7362464669315532E-4</v>
      </c>
      <c r="D38" s="84">
        <v>34</v>
      </c>
      <c r="E38" s="102">
        <v>12.395463039999999</v>
      </c>
      <c r="F38" s="103">
        <v>75.185599999999994</v>
      </c>
      <c r="G38" s="103">
        <v>62.790136959999998</v>
      </c>
      <c r="H38" s="48">
        <v>1.1424580432405605E-3</v>
      </c>
      <c r="I38" s="34">
        <v>31</v>
      </c>
      <c r="J38" s="27">
        <v>20.076123871812101</v>
      </c>
      <c r="K38" s="33">
        <v>19</v>
      </c>
      <c r="L38" s="28">
        <v>18.048271898884298</v>
      </c>
      <c r="M38" s="33">
        <v>16</v>
      </c>
      <c r="N38" s="25"/>
      <c r="O38" s="25"/>
      <c r="P38" s="25"/>
    </row>
    <row r="39" spans="1:16" ht="21" customHeight="1" x14ac:dyDescent="0.25">
      <c r="A39" s="78" t="s">
        <v>21</v>
      </c>
      <c r="B39" s="102">
        <v>-7.787102392457335</v>
      </c>
      <c r="C39" s="48">
        <v>-6.7511727656528514E-4</v>
      </c>
      <c r="D39" s="84">
        <v>35</v>
      </c>
      <c r="E39" s="102">
        <v>48.647300000000001</v>
      </c>
      <c r="F39" s="103">
        <v>44.653599999999997</v>
      </c>
      <c r="G39" s="103">
        <v>-3.993700000000004</v>
      </c>
      <c r="H39" s="48">
        <v>-7.2664830946242784E-5</v>
      </c>
      <c r="I39" s="31">
        <v>37</v>
      </c>
      <c r="J39" s="27">
        <v>18.665959479097701</v>
      </c>
      <c r="K39" s="34">
        <v>22</v>
      </c>
      <c r="L39" s="28">
        <v>17.4126825125267</v>
      </c>
      <c r="M39" s="34">
        <v>20</v>
      </c>
      <c r="N39" s="25"/>
      <c r="O39" s="25"/>
      <c r="P39" s="25"/>
    </row>
    <row r="40" spans="1:16" ht="21.95" customHeight="1" x14ac:dyDescent="0.25">
      <c r="A40" s="78" t="s">
        <v>51</v>
      </c>
      <c r="B40" s="102">
        <v>-14.503185229990208</v>
      </c>
      <c r="C40" s="48">
        <v>-1.2573805275087762E-3</v>
      </c>
      <c r="D40" s="84">
        <v>36</v>
      </c>
      <c r="E40" s="102">
        <v>94.093400000000003</v>
      </c>
      <c r="F40" s="103">
        <v>52.284300000000002</v>
      </c>
      <c r="G40" s="103">
        <v>-41.809100000000001</v>
      </c>
      <c r="H40" s="48">
        <v>-7.6071091557066285E-4</v>
      </c>
      <c r="I40" s="31">
        <v>40</v>
      </c>
      <c r="J40" s="27">
        <v>25.527313474435399</v>
      </c>
      <c r="K40" s="30">
        <v>8</v>
      </c>
      <c r="L40" s="28">
        <v>15.1682304296915</v>
      </c>
      <c r="M40" s="31">
        <v>29</v>
      </c>
      <c r="N40" s="25"/>
      <c r="O40" s="25"/>
      <c r="P40" s="25"/>
    </row>
    <row r="41" spans="1:16" ht="21" customHeight="1" x14ac:dyDescent="0.25">
      <c r="A41" s="78" t="s">
        <v>31</v>
      </c>
      <c r="B41" s="102">
        <v>-16.411817716837714</v>
      </c>
      <c r="C41" s="48">
        <v>-1.4228529589144065E-3</v>
      </c>
      <c r="D41" s="84">
        <v>37</v>
      </c>
      <c r="E41" s="102"/>
      <c r="F41" s="103">
        <v>671.72441146300002</v>
      </c>
      <c r="G41" s="103">
        <v>671.72441146300002</v>
      </c>
      <c r="H41" s="48">
        <v>1.2221934747583263E-2</v>
      </c>
      <c r="I41" s="33">
        <v>16</v>
      </c>
      <c r="J41" s="27">
        <v>21.375968604098599</v>
      </c>
      <c r="K41" s="33">
        <v>14</v>
      </c>
      <c r="L41" s="28"/>
      <c r="M41" s="32"/>
      <c r="N41" s="25"/>
      <c r="O41" s="25"/>
      <c r="P41" s="25"/>
    </row>
    <row r="42" spans="1:16" ht="26.1" customHeight="1" x14ac:dyDescent="0.25">
      <c r="A42" s="78" t="s">
        <v>29</v>
      </c>
      <c r="B42" s="102">
        <v>-38.600380964330697</v>
      </c>
      <c r="C42" s="48">
        <v>-3.3465315797392343E-3</v>
      </c>
      <c r="D42" s="84">
        <v>38</v>
      </c>
      <c r="E42" s="102">
        <v>185.89293441999999</v>
      </c>
      <c r="F42" s="103">
        <v>177.7671</v>
      </c>
      <c r="G42" s="103">
        <v>-8.1258344199999897</v>
      </c>
      <c r="H42" s="48">
        <v>-1.4784845742706249E-4</v>
      </c>
      <c r="I42" s="31">
        <v>39</v>
      </c>
      <c r="J42" s="27">
        <v>17.449522140693698</v>
      </c>
      <c r="K42" s="34">
        <v>26</v>
      </c>
      <c r="L42" s="28">
        <v>18.085964859042299</v>
      </c>
      <c r="M42" s="33">
        <v>15</v>
      </c>
      <c r="N42" s="25"/>
      <c r="O42" s="25"/>
      <c r="P42" s="25"/>
    </row>
    <row r="43" spans="1:16" ht="18" customHeight="1" x14ac:dyDescent="0.25">
      <c r="A43" s="78" t="s">
        <v>16</v>
      </c>
      <c r="B43" s="102">
        <v>-58.196848500325231</v>
      </c>
      <c r="C43" s="48">
        <v>-5.0454836579879141E-3</v>
      </c>
      <c r="D43" s="84">
        <v>39</v>
      </c>
      <c r="E43" s="102">
        <v>120.3327</v>
      </c>
      <c r="F43" s="103">
        <v>550.58810000000005</v>
      </c>
      <c r="G43" s="103">
        <v>430.25540000000007</v>
      </c>
      <c r="H43" s="48">
        <v>7.8284387672354072E-3</v>
      </c>
      <c r="I43" s="33">
        <v>19</v>
      </c>
      <c r="J43" s="27">
        <v>18.653822767065201</v>
      </c>
      <c r="K43" s="34">
        <v>23</v>
      </c>
      <c r="L43" s="28">
        <v>17.122868090110298</v>
      </c>
      <c r="M43" s="34">
        <v>21</v>
      </c>
      <c r="N43" s="25"/>
      <c r="O43" s="25"/>
      <c r="P43" s="25"/>
    </row>
    <row r="44" spans="1:16" ht="24.75" customHeight="1" x14ac:dyDescent="0.25">
      <c r="A44" s="78" t="s">
        <v>43</v>
      </c>
      <c r="B44" s="102">
        <v>-62.173699932844791</v>
      </c>
      <c r="C44" s="48">
        <v>-5.3902641646662282E-3</v>
      </c>
      <c r="D44" s="84">
        <v>40</v>
      </c>
      <c r="E44" s="102">
        <v>377.97604332999998</v>
      </c>
      <c r="F44" s="103">
        <v>310.22672657999999</v>
      </c>
      <c r="G44" s="103">
        <v>-67.749316749999991</v>
      </c>
      <c r="H44" s="48">
        <v>-1.2326896482866012E-3</v>
      </c>
      <c r="I44" s="31">
        <v>41</v>
      </c>
      <c r="J44" s="27">
        <v>15.1841803988158</v>
      </c>
      <c r="K44" s="34">
        <v>29</v>
      </c>
      <c r="L44" s="28">
        <v>14.9742493287395</v>
      </c>
      <c r="M44" s="31">
        <v>30</v>
      </c>
      <c r="N44" s="25"/>
      <c r="O44" s="25"/>
      <c r="P44" s="25"/>
    </row>
    <row r="45" spans="1:16" ht="21" customHeight="1" x14ac:dyDescent="0.25">
      <c r="A45" s="78" t="s">
        <v>19</v>
      </c>
      <c r="B45" s="102">
        <v>-116.99090354559107</v>
      </c>
      <c r="C45" s="48">
        <v>-1.0142743244408179E-2</v>
      </c>
      <c r="D45" s="84">
        <v>41</v>
      </c>
      <c r="E45" s="102">
        <v>544.32719999999995</v>
      </c>
      <c r="F45" s="103">
        <v>857.3664</v>
      </c>
      <c r="G45" s="103">
        <v>313.03920000000005</v>
      </c>
      <c r="H45" s="48">
        <v>5.695705873637746E-3</v>
      </c>
      <c r="I45" s="34">
        <v>22</v>
      </c>
      <c r="J45" s="27">
        <v>18.541471803236998</v>
      </c>
      <c r="K45" s="34">
        <v>24</v>
      </c>
      <c r="L45" s="28">
        <v>14.8571751322597</v>
      </c>
      <c r="M45" s="31">
        <v>31</v>
      </c>
      <c r="N45" s="25"/>
      <c r="O45" s="25"/>
      <c r="P45" s="25"/>
    </row>
    <row r="46" spans="1:16" s="79" customFormat="1" ht="19.5" customHeight="1" x14ac:dyDescent="0.25">
      <c r="A46" s="92" t="s">
        <v>78</v>
      </c>
      <c r="B46" s="104">
        <v>11534.443959240476</v>
      </c>
      <c r="C46" s="95">
        <v>0.99999999999999944</v>
      </c>
      <c r="D46" s="98"/>
      <c r="E46" s="104">
        <v>21019.541863163409</v>
      </c>
      <c r="F46" s="104">
        <v>75980.104600239487</v>
      </c>
      <c r="G46" s="104">
        <v>54960.562737076078</v>
      </c>
      <c r="H46" s="95">
        <v>1.0000000000000002</v>
      </c>
      <c r="I46" s="98"/>
      <c r="J46" s="100"/>
      <c r="K46" s="98"/>
      <c r="L46" s="97"/>
      <c r="M46" s="98"/>
      <c r="N46" s="26"/>
      <c r="O46" s="26"/>
      <c r="P46" s="26"/>
    </row>
    <row r="47" spans="1:1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3E37-6740-4869-BBA0-B53945B2C0C2}">
  <dimension ref="A1:O83"/>
  <sheetViews>
    <sheetView tabSelected="1" topLeftCell="A32" workbookViewId="0">
      <selection activeCell="F48" sqref="F48"/>
    </sheetView>
  </sheetViews>
  <sheetFormatPr defaultColWidth="11.42578125" defaultRowHeight="15" x14ac:dyDescent="0.25"/>
  <cols>
    <col min="1" max="1" width="43" customWidth="1"/>
    <col min="3" max="3" width="9.7109375" customWidth="1"/>
  </cols>
  <sheetData>
    <row r="1" spans="1:15" ht="18.95" customHeight="1" x14ac:dyDescent="0.3">
      <c r="A1" s="36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7" customHeight="1" x14ac:dyDescent="0.25">
      <c r="A2" s="85" t="s">
        <v>6</v>
      </c>
      <c r="B2" s="56" t="s">
        <v>59</v>
      </c>
      <c r="C2" s="90"/>
      <c r="D2" s="91" t="s">
        <v>63</v>
      </c>
      <c r="E2" s="55"/>
      <c r="F2" s="54" t="s">
        <v>64</v>
      </c>
      <c r="G2" s="55"/>
      <c r="H2" s="57" t="s">
        <v>65</v>
      </c>
      <c r="I2" s="58"/>
      <c r="J2" s="59" t="s">
        <v>58</v>
      </c>
      <c r="K2" s="60" t="s">
        <v>58</v>
      </c>
      <c r="L2" s="61" t="s">
        <v>58</v>
      </c>
      <c r="M2" s="25"/>
      <c r="N2" s="25"/>
      <c r="O2" s="25"/>
    </row>
    <row r="3" spans="1:15" ht="23.1" customHeight="1" x14ac:dyDescent="0.25">
      <c r="A3" s="86"/>
      <c r="B3" s="40" t="s">
        <v>58</v>
      </c>
      <c r="C3" s="41" t="s">
        <v>60</v>
      </c>
      <c r="D3" s="41" t="s">
        <v>58</v>
      </c>
      <c r="E3" s="47" t="s">
        <v>60</v>
      </c>
      <c r="F3" s="40" t="s">
        <v>58</v>
      </c>
      <c r="G3" s="47" t="s">
        <v>60</v>
      </c>
      <c r="H3" s="40" t="s">
        <v>58</v>
      </c>
      <c r="I3" s="47" t="s">
        <v>60</v>
      </c>
      <c r="J3" s="37" t="s">
        <v>67</v>
      </c>
      <c r="K3" s="38" t="s">
        <v>60</v>
      </c>
      <c r="L3" s="39" t="s">
        <v>8</v>
      </c>
      <c r="M3" s="25"/>
      <c r="N3" s="25"/>
      <c r="O3" s="25"/>
    </row>
    <row r="4" spans="1:15" ht="21.95" customHeight="1" x14ac:dyDescent="0.25">
      <c r="A4" s="86"/>
      <c r="B4" s="45" t="s">
        <v>61</v>
      </c>
      <c r="C4" s="71"/>
      <c r="D4" s="46" t="s">
        <v>61</v>
      </c>
      <c r="E4" s="72"/>
      <c r="F4" s="45" t="s">
        <v>61</v>
      </c>
      <c r="G4" s="72"/>
      <c r="H4" s="45" t="s">
        <v>61</v>
      </c>
      <c r="I4" s="72"/>
      <c r="J4" s="42" t="s">
        <v>66</v>
      </c>
      <c r="K4" s="43"/>
      <c r="L4" s="44" t="s">
        <v>75</v>
      </c>
      <c r="M4" s="25"/>
      <c r="N4" s="25"/>
      <c r="O4" s="25"/>
    </row>
    <row r="5" spans="1:15" ht="21.95" customHeight="1" x14ac:dyDescent="0.25">
      <c r="A5" s="77" t="s">
        <v>46</v>
      </c>
      <c r="B5" s="27">
        <v>798.56736231563843</v>
      </c>
      <c r="C5" s="48">
        <v>0.23220639955292782</v>
      </c>
      <c r="D5" s="28">
        <v>268.42518586679535</v>
      </c>
      <c r="E5" s="80">
        <v>0.12672517394277644</v>
      </c>
      <c r="F5" s="27">
        <v>282.25654908810708</v>
      </c>
      <c r="G5" s="80">
        <v>0.12981703654387328</v>
      </c>
      <c r="H5" s="27">
        <v>591.87530381543741</v>
      </c>
      <c r="I5" s="80">
        <v>0.15563498991130856</v>
      </c>
      <c r="J5" s="102">
        <v>1941.1244010859782</v>
      </c>
      <c r="K5" s="48">
        <v>0.16828937813954215</v>
      </c>
      <c r="L5" s="81">
        <v>1</v>
      </c>
      <c r="M5" s="25"/>
      <c r="N5" s="25"/>
      <c r="O5" s="25"/>
    </row>
    <row r="6" spans="1:15" ht="18.95" customHeight="1" x14ac:dyDescent="0.25">
      <c r="A6" s="78" t="s">
        <v>13</v>
      </c>
      <c r="B6" s="27">
        <v>574.44437209190414</v>
      </c>
      <c r="C6" s="48">
        <v>0.16703620218100071</v>
      </c>
      <c r="D6" s="28">
        <v>331.8173942280788</v>
      </c>
      <c r="E6" s="80">
        <v>0.15665302369077624</v>
      </c>
      <c r="F6" s="27">
        <v>330.79175136451596</v>
      </c>
      <c r="G6" s="80">
        <v>0.15213962267318243</v>
      </c>
      <c r="H6" s="27">
        <v>435.30831975847263</v>
      </c>
      <c r="I6" s="80">
        <v>0.11446533673086753</v>
      </c>
      <c r="J6" s="102">
        <v>1672.3618374429714</v>
      </c>
      <c r="K6" s="48">
        <v>0.14498850948971914</v>
      </c>
      <c r="L6" s="81">
        <v>2</v>
      </c>
      <c r="M6" s="25"/>
      <c r="N6" s="25"/>
      <c r="O6" s="25"/>
    </row>
    <row r="7" spans="1:15" ht="20.100000000000001" customHeight="1" x14ac:dyDescent="0.25">
      <c r="A7" s="78" t="s">
        <v>22</v>
      </c>
      <c r="B7" s="27">
        <v>644.68459839418324</v>
      </c>
      <c r="C7" s="48">
        <v>0.18746056563875541</v>
      </c>
      <c r="D7" s="28">
        <v>272.92997018889884</v>
      </c>
      <c r="E7" s="80">
        <v>0.12885191020617814</v>
      </c>
      <c r="F7" s="27">
        <v>267.75755804333153</v>
      </c>
      <c r="G7" s="80">
        <v>0.12314857816304972</v>
      </c>
      <c r="H7" s="27">
        <v>406.04623092728883</v>
      </c>
      <c r="I7" s="80">
        <v>0.1067708023066956</v>
      </c>
      <c r="J7" s="102">
        <v>1591.4183575537024</v>
      </c>
      <c r="K7" s="48">
        <v>0.13797096445891396</v>
      </c>
      <c r="L7" s="81">
        <v>3</v>
      </c>
      <c r="M7" s="25"/>
      <c r="N7" s="25"/>
      <c r="O7" s="25"/>
    </row>
    <row r="8" spans="1:15" ht="18.95" customHeight="1" x14ac:dyDescent="0.25">
      <c r="A8" s="78" t="s">
        <v>11</v>
      </c>
      <c r="B8" s="27">
        <v>339.15686064695751</v>
      </c>
      <c r="C8" s="48">
        <v>9.8619599561565782E-2</v>
      </c>
      <c r="D8" s="28">
        <v>197.12215662304618</v>
      </c>
      <c r="E8" s="80">
        <v>9.3062577214446315E-2</v>
      </c>
      <c r="F8" s="27">
        <v>192.97352968350245</v>
      </c>
      <c r="G8" s="80">
        <v>8.8753482730009714E-2</v>
      </c>
      <c r="H8" s="27">
        <v>671.49488599594213</v>
      </c>
      <c r="I8" s="80">
        <v>0.17657114451942427</v>
      </c>
      <c r="J8" s="102">
        <v>1400.7474329494482</v>
      </c>
      <c r="K8" s="48">
        <v>0.12144039521101328</v>
      </c>
      <c r="L8" s="81">
        <v>4</v>
      </c>
      <c r="M8" s="25"/>
      <c r="N8" s="25"/>
      <c r="O8" s="25"/>
    </row>
    <row r="9" spans="1:15" ht="18" customHeight="1" x14ac:dyDescent="0.25">
      <c r="A9" s="78" t="s">
        <v>49</v>
      </c>
      <c r="B9" s="27">
        <v>106.1092537167066</v>
      </c>
      <c r="C9" s="48">
        <v>3.0854313521350447E-2</v>
      </c>
      <c r="D9" s="28">
        <v>269.15646124888059</v>
      </c>
      <c r="E9" s="80">
        <v>0.12707041352860579</v>
      </c>
      <c r="F9" s="27">
        <v>262.83683163803869</v>
      </c>
      <c r="G9" s="80">
        <v>0.12088540970285963</v>
      </c>
      <c r="H9" s="27">
        <v>250.38674339737781</v>
      </c>
      <c r="I9" s="80">
        <v>6.5839777452055784E-2</v>
      </c>
      <c r="J9" s="102">
        <v>888.48929000100372</v>
      </c>
      <c r="K9" s="48">
        <v>7.7029225954946615E-2</v>
      </c>
      <c r="L9" s="81">
        <v>5</v>
      </c>
      <c r="M9" s="25"/>
      <c r="N9" s="25"/>
      <c r="O9" s="25"/>
    </row>
    <row r="10" spans="1:15" ht="18.95" customHeight="1" x14ac:dyDescent="0.25">
      <c r="A10" s="78" t="s">
        <v>50</v>
      </c>
      <c r="B10" s="27">
        <v>95.746655947831229</v>
      </c>
      <c r="C10" s="48">
        <v>2.7841090552973406E-2</v>
      </c>
      <c r="D10" s="28">
        <v>78.250222250865122</v>
      </c>
      <c r="E10" s="80">
        <v>3.6942409087956068E-2</v>
      </c>
      <c r="F10" s="27">
        <v>116.48081319643484</v>
      </c>
      <c r="G10" s="80">
        <v>5.3572517740452991E-2</v>
      </c>
      <c r="H10" s="27">
        <v>260.13770169992415</v>
      </c>
      <c r="I10" s="80">
        <v>6.8403814652559777E-2</v>
      </c>
      <c r="J10" s="102">
        <v>550.61539309505531</v>
      </c>
      <c r="K10" s="48">
        <v>4.7736622158881463E-2</v>
      </c>
      <c r="L10" s="81">
        <v>6</v>
      </c>
      <c r="M10" s="25"/>
      <c r="N10" s="26"/>
      <c r="O10" s="25"/>
    </row>
    <row r="11" spans="1:15" ht="18.95" customHeight="1" x14ac:dyDescent="0.25">
      <c r="A11" s="78" t="s">
        <v>41</v>
      </c>
      <c r="B11" s="27">
        <v>126.67713713178419</v>
      </c>
      <c r="C11" s="48">
        <v>3.6835016439624488E-2</v>
      </c>
      <c r="D11" s="28">
        <v>114.65754891791592</v>
      </c>
      <c r="E11" s="80">
        <v>5.413053094684539E-2</v>
      </c>
      <c r="F11" s="27">
        <v>116.18468899011785</v>
      </c>
      <c r="G11" s="80">
        <v>5.3436322612165715E-2</v>
      </c>
      <c r="H11" s="27">
        <v>159.22285289966328</v>
      </c>
      <c r="I11" s="80">
        <v>4.1868020079472906E-2</v>
      </c>
      <c r="J11" s="102">
        <v>516.74222793948115</v>
      </c>
      <c r="K11" s="48">
        <v>4.4799925316339896E-2</v>
      </c>
      <c r="L11" s="81">
        <v>7</v>
      </c>
      <c r="M11" s="25"/>
      <c r="N11" s="25"/>
      <c r="O11" s="25"/>
    </row>
    <row r="12" spans="1:15" ht="21" customHeight="1" x14ac:dyDescent="0.25">
      <c r="A12" s="78" t="s">
        <v>37</v>
      </c>
      <c r="B12" s="27">
        <v>54.968916099418188</v>
      </c>
      <c r="C12" s="48">
        <v>1.5983791345742186E-2</v>
      </c>
      <c r="D12" s="28">
        <v>106.67590481645034</v>
      </c>
      <c r="E12" s="80">
        <v>5.0362347891140996E-2</v>
      </c>
      <c r="F12" s="27">
        <v>135.7988894278997</v>
      </c>
      <c r="G12" s="80">
        <v>6.2457397174427019E-2</v>
      </c>
      <c r="H12" s="27">
        <v>190.14019746098273</v>
      </c>
      <c r="I12" s="80">
        <v>4.9997807853800889E-2</v>
      </c>
      <c r="J12" s="102">
        <v>487.58390780475099</v>
      </c>
      <c r="K12" s="48">
        <v>4.2271990702606663E-2</v>
      </c>
      <c r="L12" s="81">
        <v>8</v>
      </c>
      <c r="M12" s="25"/>
      <c r="N12" s="25"/>
      <c r="O12" s="25"/>
    </row>
    <row r="13" spans="1:15" ht="20.100000000000001" customHeight="1" x14ac:dyDescent="0.25">
      <c r="A13" s="78" t="s">
        <v>42</v>
      </c>
      <c r="B13" s="27">
        <v>150.35810017123956</v>
      </c>
      <c r="C13" s="48">
        <v>4.372093668233587E-2</v>
      </c>
      <c r="D13" s="28">
        <v>91.854861423478681</v>
      </c>
      <c r="E13" s="80">
        <v>4.336524254902225E-2</v>
      </c>
      <c r="F13" s="27">
        <v>102.23792754158148</v>
      </c>
      <c r="G13" s="80">
        <v>4.7021848806393478E-2</v>
      </c>
      <c r="H13" s="27">
        <v>90.962291532015684</v>
      </c>
      <c r="I13" s="80">
        <v>2.3918746454927732E-2</v>
      </c>
      <c r="J13" s="102">
        <v>435.41318066831536</v>
      </c>
      <c r="K13" s="48">
        <v>3.7748952806649777E-2</v>
      </c>
      <c r="L13" s="81">
        <v>9</v>
      </c>
      <c r="M13" s="25"/>
      <c r="N13" s="25"/>
      <c r="O13" s="25"/>
    </row>
    <row r="14" spans="1:15" ht="18" customHeight="1" x14ac:dyDescent="0.25">
      <c r="A14" s="78" t="s">
        <v>30</v>
      </c>
      <c r="B14" s="27">
        <v>171.97720278088246</v>
      </c>
      <c r="C14" s="48">
        <v>5.0007311777848805E-2</v>
      </c>
      <c r="D14" s="28">
        <v>71.018711849759853</v>
      </c>
      <c r="E14" s="80">
        <v>3.3528368745617147E-2</v>
      </c>
      <c r="F14" s="27">
        <v>72.429229320337782</v>
      </c>
      <c r="G14" s="80">
        <v>3.3312062872942722E-2</v>
      </c>
      <c r="H14" s="27">
        <v>101.70288853545594</v>
      </c>
      <c r="I14" s="80">
        <v>2.6743011457194342E-2</v>
      </c>
      <c r="J14" s="102">
        <v>417.12803248643604</v>
      </c>
      <c r="K14" s="48">
        <v>3.6163687990548199E-2</v>
      </c>
      <c r="L14" s="81">
        <v>10</v>
      </c>
      <c r="M14" s="25"/>
      <c r="N14" s="25"/>
      <c r="O14" s="25"/>
    </row>
    <row r="15" spans="1:15" ht="18.95" customHeight="1" x14ac:dyDescent="0.25">
      <c r="A15" s="78" t="s">
        <v>32</v>
      </c>
      <c r="B15" s="27">
        <v>24.48814953916359</v>
      </c>
      <c r="C15" s="48">
        <v>7.1206329040471358E-3</v>
      </c>
      <c r="D15" s="28">
        <v>18.050549082190255</v>
      </c>
      <c r="E15" s="80">
        <v>8.5217747537979678E-3</v>
      </c>
      <c r="F15" s="27">
        <v>66.163893564664619</v>
      </c>
      <c r="G15" s="80">
        <v>3.0430474036894244E-2</v>
      </c>
      <c r="H15" s="27">
        <v>276.31355754045563</v>
      </c>
      <c r="I15" s="80">
        <v>7.2657293627470573E-2</v>
      </c>
      <c r="J15" s="102">
        <v>385.01614972647411</v>
      </c>
      <c r="K15" s="48">
        <v>3.3379688790115443E-2</v>
      </c>
      <c r="L15" s="81">
        <v>11</v>
      </c>
      <c r="M15" s="25"/>
      <c r="N15" s="25"/>
      <c r="O15" s="25"/>
    </row>
    <row r="16" spans="1:15" ht="18.95" customHeight="1" x14ac:dyDescent="0.25">
      <c r="A16" s="78" t="s">
        <v>26</v>
      </c>
      <c r="B16" s="27">
        <v>193.9110104617634</v>
      </c>
      <c r="C16" s="48">
        <v>5.6385196412771579E-2</v>
      </c>
      <c r="D16" s="28">
        <v>78.60395577816108</v>
      </c>
      <c r="E16" s="80">
        <v>3.7109408852271097E-2</v>
      </c>
      <c r="F16" s="27">
        <v>83.264849421036217</v>
      </c>
      <c r="G16" s="80">
        <v>3.8295642864735253E-2</v>
      </c>
      <c r="H16" s="27">
        <v>28.55625685358909</v>
      </c>
      <c r="I16" s="80">
        <v>7.5089342614283877E-3</v>
      </c>
      <c r="J16" s="102">
        <v>384.33607251454976</v>
      </c>
      <c r="K16" s="48">
        <v>3.3320728235594781E-2</v>
      </c>
      <c r="L16" s="82">
        <v>12</v>
      </c>
      <c r="M16" s="25"/>
      <c r="N16" s="25"/>
      <c r="O16" s="25"/>
    </row>
    <row r="17" spans="1:15" ht="23.1" customHeight="1" x14ac:dyDescent="0.25">
      <c r="A17" s="78" t="s">
        <v>48</v>
      </c>
      <c r="B17" s="27">
        <v>-64.551797752693005</v>
      </c>
      <c r="C17" s="48">
        <v>-1.877028945605342E-2</v>
      </c>
      <c r="D17" s="28">
        <v>74.725521838792844</v>
      </c>
      <c r="E17" s="80">
        <v>3.5278376439999953E-2</v>
      </c>
      <c r="F17" s="27">
        <v>68.858260931617139</v>
      </c>
      <c r="G17" s="80">
        <v>3.1669682792433561E-2</v>
      </c>
      <c r="H17" s="27">
        <v>194.79806974199602</v>
      </c>
      <c r="I17" s="80">
        <v>5.1222606220603026E-2</v>
      </c>
      <c r="J17" s="102">
        <v>273.83005475971299</v>
      </c>
      <c r="K17" s="48">
        <v>2.3740204185598579E-2</v>
      </c>
      <c r="L17" s="82">
        <v>13</v>
      </c>
      <c r="M17" s="25"/>
      <c r="N17" s="25"/>
      <c r="O17" s="25"/>
    </row>
    <row r="18" spans="1:15" ht="21" customHeight="1" x14ac:dyDescent="0.25">
      <c r="A18" s="78" t="s">
        <v>28</v>
      </c>
      <c r="B18" s="27">
        <v>19.971048470399154</v>
      </c>
      <c r="C18" s="48">
        <v>5.8071560139411659E-3</v>
      </c>
      <c r="D18" s="28">
        <v>33.561236513655196</v>
      </c>
      <c r="E18" s="80">
        <v>1.5844465269507797E-2</v>
      </c>
      <c r="F18" s="27">
        <v>32.713208526109554</v>
      </c>
      <c r="G18" s="80">
        <v>1.5045644823552641E-2</v>
      </c>
      <c r="H18" s="27">
        <v>87.755591026544906</v>
      </c>
      <c r="I18" s="80">
        <v>2.307553708700797E-2</v>
      </c>
      <c r="J18" s="102">
        <v>174.00108453670882</v>
      </c>
      <c r="K18" s="48">
        <v>1.5085346563005583E-2</v>
      </c>
      <c r="L18" s="82">
        <v>14</v>
      </c>
      <c r="M18" s="25"/>
      <c r="N18" s="25"/>
      <c r="O18" s="25"/>
    </row>
    <row r="19" spans="1:15" ht="21" customHeight="1" x14ac:dyDescent="0.25">
      <c r="A19" s="78" t="s">
        <v>20</v>
      </c>
      <c r="B19" s="27">
        <v>27.027636389836417</v>
      </c>
      <c r="C19" s="48">
        <v>7.8590616529967631E-3</v>
      </c>
      <c r="D19" s="28">
        <v>30.740850788436994</v>
      </c>
      <c r="E19" s="80">
        <v>1.4512943898069258E-2</v>
      </c>
      <c r="F19" s="27">
        <v>25.240842888544542</v>
      </c>
      <c r="G19" s="80">
        <v>1.1608911942863452E-2</v>
      </c>
      <c r="H19" s="27">
        <v>42.792102585395007</v>
      </c>
      <c r="I19" s="80">
        <v>1.1252283058997817E-2</v>
      </c>
      <c r="J19" s="102">
        <v>125.80143265221297</v>
      </c>
      <c r="K19" s="48">
        <v>1.0906588397044566E-2</v>
      </c>
      <c r="L19" s="82">
        <v>15</v>
      </c>
      <c r="M19" s="25"/>
      <c r="N19" s="25"/>
      <c r="O19" s="25"/>
    </row>
    <row r="20" spans="1:15" ht="18" customHeight="1" x14ac:dyDescent="0.25">
      <c r="A20" s="78" t="s">
        <v>40</v>
      </c>
      <c r="B20" s="27">
        <v>31.729172409445724</v>
      </c>
      <c r="C20" s="48">
        <v>9.2261683029807497E-3</v>
      </c>
      <c r="D20" s="28">
        <v>17.913359543207626</v>
      </c>
      <c r="E20" s="80">
        <v>8.4570067323674804E-3</v>
      </c>
      <c r="F20" s="27">
        <v>19.342588821378218</v>
      </c>
      <c r="G20" s="80">
        <v>8.8961534036687898E-3</v>
      </c>
      <c r="H20" s="27">
        <v>25.565557277107885</v>
      </c>
      <c r="I20" s="80">
        <v>6.722522840960421E-3</v>
      </c>
      <c r="J20" s="102">
        <v>94.550678051139442</v>
      </c>
      <c r="K20" s="48">
        <v>8.1972462985866763E-3</v>
      </c>
      <c r="L20" s="82">
        <v>16</v>
      </c>
      <c r="M20" s="25"/>
      <c r="N20" s="25"/>
      <c r="O20" s="25"/>
    </row>
    <row r="21" spans="1:15" ht="23.1" customHeight="1" x14ac:dyDescent="0.25">
      <c r="A21" s="78" t="s">
        <v>54</v>
      </c>
      <c r="B21" s="27">
        <v>30.176616941072695</v>
      </c>
      <c r="C21" s="48">
        <v>8.7747182031773768E-3</v>
      </c>
      <c r="D21" s="28">
        <v>12.758387830398695</v>
      </c>
      <c r="E21" s="80">
        <v>6.0233130204071453E-3</v>
      </c>
      <c r="F21" s="27">
        <v>17.215578574694277</v>
      </c>
      <c r="G21" s="80">
        <v>7.9178867600247834E-3</v>
      </c>
      <c r="H21" s="27">
        <v>29.862162228409833</v>
      </c>
      <c r="I21" s="80">
        <v>7.8523251218430117E-3</v>
      </c>
      <c r="J21" s="102">
        <v>90.01274557457549</v>
      </c>
      <c r="K21" s="48">
        <v>7.8038218307406541E-3</v>
      </c>
      <c r="L21" s="82">
        <v>17</v>
      </c>
      <c r="M21" s="25"/>
      <c r="N21" s="25"/>
      <c r="O21" s="25"/>
    </row>
    <row r="22" spans="1:15" ht="21" customHeight="1" x14ac:dyDescent="0.25">
      <c r="A22" s="78" t="s">
        <v>36</v>
      </c>
      <c r="B22" s="27">
        <v>46.57560937839083</v>
      </c>
      <c r="C22" s="48">
        <v>1.3543196317688926E-2</v>
      </c>
      <c r="D22" s="28">
        <v>14.49636391484675</v>
      </c>
      <c r="E22" s="80">
        <v>6.8438221723291304E-3</v>
      </c>
      <c r="F22" s="27">
        <v>8.2846566636082368</v>
      </c>
      <c r="G22" s="80">
        <v>3.8103263868550911E-3</v>
      </c>
      <c r="H22" s="27">
        <v>16.145390375169029</v>
      </c>
      <c r="I22" s="80">
        <v>4.245468009824456E-3</v>
      </c>
      <c r="J22" s="102">
        <v>85.502020332014837</v>
      </c>
      <c r="K22" s="48">
        <v>7.4127561444795476E-3</v>
      </c>
      <c r="L22" s="82">
        <v>18</v>
      </c>
      <c r="M22" s="25"/>
      <c r="N22" s="25"/>
      <c r="O22" s="25"/>
    </row>
    <row r="23" spans="1:15" ht="18.95" customHeight="1" x14ac:dyDescent="0.25">
      <c r="A23" s="78" t="s">
        <v>34</v>
      </c>
      <c r="B23" s="27">
        <v>26.469044623591238</v>
      </c>
      <c r="C23" s="48">
        <v>7.6966350513340276E-3</v>
      </c>
      <c r="D23" s="28">
        <v>11.997740200399493</v>
      </c>
      <c r="E23" s="80">
        <v>5.6642066164773585E-3</v>
      </c>
      <c r="F23" s="27">
        <v>12.11974137418712</v>
      </c>
      <c r="G23" s="80">
        <v>5.5741803474824506E-3</v>
      </c>
      <c r="H23" s="27">
        <v>2.3474835407648964</v>
      </c>
      <c r="I23" s="80">
        <v>6.1727626550513019E-4</v>
      </c>
      <c r="J23" s="102">
        <v>52.934009738942748</v>
      </c>
      <c r="K23" s="48">
        <v>4.5892120960487432E-3</v>
      </c>
      <c r="L23" s="82">
        <v>19</v>
      </c>
      <c r="M23" s="25"/>
      <c r="N23" s="25"/>
      <c r="O23" s="25"/>
    </row>
    <row r="24" spans="1:15" ht="20.100000000000001" customHeight="1" x14ac:dyDescent="0.25">
      <c r="A24" s="78" t="s">
        <v>39</v>
      </c>
      <c r="B24" s="27">
        <v>14.002406573636227</v>
      </c>
      <c r="C24" s="48">
        <v>4.0716019323804552E-3</v>
      </c>
      <c r="D24" s="28">
        <v>12.384104001074753</v>
      </c>
      <c r="E24" s="80">
        <v>5.8466113326654358E-3</v>
      </c>
      <c r="F24" s="27">
        <v>9.2441041611334978</v>
      </c>
      <c r="G24" s="80">
        <v>4.2516009338959288E-3</v>
      </c>
      <c r="H24" s="27">
        <v>16.050654830943593</v>
      </c>
      <c r="I24" s="80">
        <v>4.2205570777840038E-3</v>
      </c>
      <c r="J24" s="102">
        <v>51.681269566788075</v>
      </c>
      <c r="K24" s="48">
        <v>4.4806034646676807E-3</v>
      </c>
      <c r="L24" s="82">
        <v>20</v>
      </c>
      <c r="M24" s="25"/>
      <c r="N24" s="25"/>
      <c r="O24" s="25"/>
    </row>
    <row r="25" spans="1:15" ht="18.95" customHeight="1" x14ac:dyDescent="0.25">
      <c r="A25" s="78" t="s">
        <v>53</v>
      </c>
      <c r="B25" s="27">
        <v>35.554973302580805</v>
      </c>
      <c r="C25" s="48">
        <v>1.0338629809327834E-2</v>
      </c>
      <c r="D25" s="28">
        <v>31.048975912734505</v>
      </c>
      <c r="E25" s="80">
        <v>1.4658411656046777E-2</v>
      </c>
      <c r="F25" s="27">
        <v>20.986062619220409</v>
      </c>
      <c r="G25" s="80">
        <v>9.6520292150986953E-3</v>
      </c>
      <c r="H25" s="27">
        <v>-38.171003030669041</v>
      </c>
      <c r="I25" s="80">
        <v>-1.0037154166234966E-2</v>
      </c>
      <c r="J25" s="102">
        <v>49.419008803866674</v>
      </c>
      <c r="K25" s="48">
        <v>4.2844725743607353E-3</v>
      </c>
      <c r="L25" s="82">
        <v>21</v>
      </c>
      <c r="M25" s="25"/>
      <c r="N25" s="25"/>
      <c r="O25" s="25"/>
    </row>
    <row r="26" spans="1:15" ht="18.95" customHeight="1" x14ac:dyDescent="0.25">
      <c r="A26" s="78" t="s">
        <v>17</v>
      </c>
      <c r="B26" s="27">
        <v>7.0460132413839576</v>
      </c>
      <c r="C26" s="48">
        <v>2.0488307476524861E-3</v>
      </c>
      <c r="D26" s="28">
        <v>8.0398485187185464</v>
      </c>
      <c r="E26" s="80">
        <v>3.7956617175028463E-3</v>
      </c>
      <c r="F26" s="27">
        <v>10.906860193754358</v>
      </c>
      <c r="G26" s="80">
        <v>5.0163451403550984E-3</v>
      </c>
      <c r="H26" s="27">
        <v>21.540621576195313</v>
      </c>
      <c r="I26" s="80">
        <v>5.664156622321016E-3</v>
      </c>
      <c r="J26" s="102">
        <v>47.533343530052178</v>
      </c>
      <c r="K26" s="48">
        <v>4.1209913280624384E-3</v>
      </c>
      <c r="L26" s="83">
        <v>22</v>
      </c>
      <c r="M26" s="25"/>
      <c r="N26" s="25"/>
      <c r="O26" s="25"/>
    </row>
    <row r="27" spans="1:15" ht="18.95" customHeight="1" x14ac:dyDescent="0.25">
      <c r="A27" s="78" t="s">
        <v>18</v>
      </c>
      <c r="B27" s="27">
        <v>6.8981242089254522</v>
      </c>
      <c r="C27" s="48">
        <v>2.0058277633319445E-3</v>
      </c>
      <c r="D27" s="28">
        <v>7.8589140394176944</v>
      </c>
      <c r="E27" s="80">
        <v>3.710241441877054E-3</v>
      </c>
      <c r="F27" s="27">
        <v>10.673294474755963</v>
      </c>
      <c r="G27" s="80">
        <v>4.9089222671690946E-3</v>
      </c>
      <c r="H27" s="27">
        <v>21.241716054190462</v>
      </c>
      <c r="I27" s="80">
        <v>5.5855587190096695E-3</v>
      </c>
      <c r="J27" s="102">
        <v>46.672048777289575</v>
      </c>
      <c r="K27" s="48">
        <v>4.046319782922839E-3</v>
      </c>
      <c r="L27" s="83">
        <v>23</v>
      </c>
      <c r="M27" s="25"/>
      <c r="N27" s="25"/>
      <c r="O27" s="25"/>
    </row>
    <row r="28" spans="1:15" ht="20.100000000000001" customHeight="1" x14ac:dyDescent="0.25">
      <c r="A28" s="78" t="s">
        <v>52</v>
      </c>
      <c r="B28" s="27">
        <v>12.292168247110197</v>
      </c>
      <c r="C28" s="48">
        <v>3.5743010121068483E-3</v>
      </c>
      <c r="D28" s="28">
        <v>7.4853922478987833</v>
      </c>
      <c r="E28" s="80">
        <v>3.5338995168494188E-3</v>
      </c>
      <c r="F28" s="27">
        <v>7.3612206900306409</v>
      </c>
      <c r="G28" s="80">
        <v>3.3856144646157603E-3</v>
      </c>
      <c r="H28" s="27">
        <v>15.97802175084853</v>
      </c>
      <c r="I28" s="80">
        <v>4.2014580401743057E-3</v>
      </c>
      <c r="J28" s="102">
        <v>43.116802935888153</v>
      </c>
      <c r="K28" s="48">
        <v>3.7380911544805254E-3</v>
      </c>
      <c r="L28" s="83">
        <v>24</v>
      </c>
      <c r="M28" s="25"/>
      <c r="N28" s="25"/>
      <c r="O28" s="25"/>
    </row>
    <row r="29" spans="1:15" ht="23.1" customHeight="1" x14ac:dyDescent="0.25">
      <c r="A29" s="78" t="s">
        <v>14</v>
      </c>
      <c r="B29" s="27">
        <v>11.45755819969672</v>
      </c>
      <c r="C29" s="48">
        <v>3.3316141665305317E-3</v>
      </c>
      <c r="D29" s="28">
        <v>9.1232885194724958</v>
      </c>
      <c r="E29" s="80">
        <v>4.3071603762771388E-3</v>
      </c>
      <c r="F29" s="27">
        <v>6.4215229530546729</v>
      </c>
      <c r="G29" s="80">
        <v>2.9534233397142608E-3</v>
      </c>
      <c r="H29" s="27">
        <v>13.628036860448656</v>
      </c>
      <c r="I29" s="80">
        <v>3.5835240389557664E-3</v>
      </c>
      <c r="J29" s="102">
        <v>40.630406532672545</v>
      </c>
      <c r="K29" s="48">
        <v>3.5225284093666868E-3</v>
      </c>
      <c r="L29" s="83">
        <v>25</v>
      </c>
      <c r="M29" s="25"/>
      <c r="N29" s="25"/>
      <c r="O29" s="25"/>
    </row>
    <row r="30" spans="1:15" ht="20.100000000000001" customHeight="1" x14ac:dyDescent="0.25">
      <c r="A30" s="78" t="s">
        <v>25</v>
      </c>
      <c r="B30" s="27">
        <v>2.6102595275051246</v>
      </c>
      <c r="C30" s="48">
        <v>7.5900793769370135E-4</v>
      </c>
      <c r="D30" s="28">
        <v>8.0502830658924047</v>
      </c>
      <c r="E30" s="80">
        <v>3.8005879311193195E-3</v>
      </c>
      <c r="F30" s="27">
        <v>1.1819289408021822</v>
      </c>
      <c r="G30" s="80">
        <v>5.4359947712845932E-4</v>
      </c>
      <c r="H30" s="27">
        <v>3.5446732268200543</v>
      </c>
      <c r="I30" s="80">
        <v>9.3208008230573477E-4</v>
      </c>
      <c r="J30" s="102">
        <v>15.387144761019766</v>
      </c>
      <c r="K30" s="48">
        <v>1.334017037613054E-3</v>
      </c>
      <c r="L30" s="83">
        <v>26</v>
      </c>
      <c r="M30" s="25"/>
      <c r="N30" s="25"/>
      <c r="O30" s="25"/>
    </row>
    <row r="31" spans="1:15" ht="23.1" customHeight="1" x14ac:dyDescent="0.25">
      <c r="A31" s="78" t="s">
        <v>27</v>
      </c>
      <c r="B31" s="27">
        <v>20.664264380972433</v>
      </c>
      <c r="C31" s="48">
        <v>6.0087284526647534E-3</v>
      </c>
      <c r="D31" s="28">
        <v>-1.6731570300889747</v>
      </c>
      <c r="E31" s="80">
        <v>-7.89907679441168E-4</v>
      </c>
      <c r="F31" s="27">
        <v>-13.854158522495673</v>
      </c>
      <c r="G31" s="80">
        <v>-6.371883341626295E-3</v>
      </c>
      <c r="H31" s="27">
        <v>1.0642615506735282</v>
      </c>
      <c r="I31" s="80">
        <v>2.7985005394602175E-4</v>
      </c>
      <c r="J31" s="102">
        <v>6.2012103790613136</v>
      </c>
      <c r="K31" s="48">
        <v>5.3762542875709224E-4</v>
      </c>
      <c r="L31" s="83">
        <v>27</v>
      </c>
      <c r="M31" s="25"/>
      <c r="N31" s="25"/>
      <c r="O31" s="25"/>
    </row>
    <row r="32" spans="1:15" ht="18.95" customHeight="1" x14ac:dyDescent="0.25">
      <c r="A32" s="78" t="s">
        <v>44</v>
      </c>
      <c r="B32" s="27">
        <v>-0.85490614618859517</v>
      </c>
      <c r="C32" s="48">
        <v>-2.4858851930347056E-4</v>
      </c>
      <c r="D32" s="28">
        <v>9.5245919636925302E-2</v>
      </c>
      <c r="E32" s="80">
        <v>4.496618189665246E-5</v>
      </c>
      <c r="F32" s="27">
        <v>0.32118265561560921</v>
      </c>
      <c r="G32" s="80">
        <v>1.4772015273344327E-4</v>
      </c>
      <c r="H32" s="27">
        <v>4.9148029914354261</v>
      </c>
      <c r="I32" s="80">
        <v>1.2923588956275202E-3</v>
      </c>
      <c r="J32" s="102">
        <v>4.4763254204993652</v>
      </c>
      <c r="K32" s="48">
        <v>3.8808332992188067E-4</v>
      </c>
      <c r="L32" s="83">
        <v>28</v>
      </c>
      <c r="M32" s="25"/>
      <c r="N32" s="25"/>
      <c r="O32" s="25"/>
    </row>
    <row r="33" spans="1:15" ht="20.100000000000001" customHeight="1" x14ac:dyDescent="0.25">
      <c r="A33" s="78" t="s">
        <v>47</v>
      </c>
      <c r="B33" s="27">
        <v>-0.85676204920162924</v>
      </c>
      <c r="C33" s="48">
        <v>-2.4912817641558493E-4</v>
      </c>
      <c r="D33" s="28">
        <v>-0.46745033437575711</v>
      </c>
      <c r="E33" s="80">
        <v>-2.2068616527948776E-4</v>
      </c>
      <c r="F33" s="27">
        <v>-0.46362422032552036</v>
      </c>
      <c r="G33" s="80">
        <v>-2.132326868838587E-4</v>
      </c>
      <c r="H33" s="27">
        <v>-0.49023693400502555</v>
      </c>
      <c r="I33" s="80">
        <v>-1.2890894380316088E-4</v>
      </c>
      <c r="J33" s="102">
        <v>-2.2780735379079324</v>
      </c>
      <c r="K33" s="48">
        <v>-1.9750180814593336E-4</v>
      </c>
      <c r="L33" s="83">
        <v>29</v>
      </c>
      <c r="M33" s="25"/>
      <c r="N33" s="25"/>
      <c r="O33" s="25"/>
    </row>
    <row r="34" spans="1:15" ht="20.100000000000001" customHeight="1" x14ac:dyDescent="0.25">
      <c r="A34" s="78" t="s">
        <v>23</v>
      </c>
      <c r="B34" s="27">
        <v>-0.45179993548653202</v>
      </c>
      <c r="C34" s="48">
        <v>-1.3137380925931961E-4</v>
      </c>
      <c r="D34" s="28">
        <v>-0.57546950721525481</v>
      </c>
      <c r="E34" s="80">
        <v>-2.7168267822977831E-4</v>
      </c>
      <c r="F34" s="27">
        <v>-0.75599199793715888</v>
      </c>
      <c r="G34" s="80">
        <v>-3.4770013712755014E-4</v>
      </c>
      <c r="H34" s="27">
        <v>-1.0594766926329635</v>
      </c>
      <c r="I34" s="80">
        <v>-2.7859186437793231E-4</v>
      </c>
      <c r="J34" s="102">
        <v>-2.8427381332719093</v>
      </c>
      <c r="K34" s="48">
        <v>-2.4645645193798306E-4</v>
      </c>
      <c r="L34" s="83">
        <v>30</v>
      </c>
      <c r="M34" s="25"/>
      <c r="N34" s="25"/>
      <c r="O34" s="25"/>
    </row>
    <row r="35" spans="1:15" ht="21.95" customHeight="1" x14ac:dyDescent="0.25">
      <c r="A35" s="78" t="s">
        <v>35</v>
      </c>
      <c r="B35" s="27">
        <v>-1.0077486550624828</v>
      </c>
      <c r="C35" s="48">
        <v>-2.930318691810903E-4</v>
      </c>
      <c r="D35" s="28">
        <v>-1.1285653626899987</v>
      </c>
      <c r="E35" s="80">
        <v>-5.3280261846835213E-4</v>
      </c>
      <c r="F35" s="27">
        <v>-0.77600310778253379</v>
      </c>
      <c r="G35" s="80">
        <v>-3.5690376052078306E-4</v>
      </c>
      <c r="H35" s="27">
        <v>-1.0230576646858225</v>
      </c>
      <c r="I35" s="80">
        <v>-2.6901539614113557E-4</v>
      </c>
      <c r="J35" s="102">
        <v>-3.9353747902208376</v>
      </c>
      <c r="K35" s="48">
        <v>-3.4118461229057595E-4</v>
      </c>
      <c r="L35" s="83">
        <v>31</v>
      </c>
      <c r="M35" s="25"/>
      <c r="N35" s="25"/>
      <c r="O35" s="25"/>
    </row>
    <row r="36" spans="1:15" ht="20.100000000000001" customHeight="1" x14ac:dyDescent="0.25">
      <c r="A36" s="78" t="s">
        <v>38</v>
      </c>
      <c r="B36" s="27">
        <v>-1.0665023089931029</v>
      </c>
      <c r="C36" s="48">
        <v>-3.1011618176838028E-4</v>
      </c>
      <c r="D36" s="28">
        <v>-1.3231260422688234</v>
      </c>
      <c r="E36" s="80">
        <v>-6.2465590668507934E-4</v>
      </c>
      <c r="F36" s="27">
        <v>-0.97493542340482164</v>
      </c>
      <c r="G36" s="80">
        <v>-4.483978419524759E-4</v>
      </c>
      <c r="H36" s="27">
        <v>-1.1827897017654974</v>
      </c>
      <c r="I36" s="80">
        <v>-3.1101730738688669E-4</v>
      </c>
      <c r="J36" s="102">
        <v>-4.5473534764322459</v>
      </c>
      <c r="K36" s="48">
        <v>-3.9424123889294805E-4</v>
      </c>
      <c r="L36" s="84">
        <v>32</v>
      </c>
      <c r="M36" s="25"/>
      <c r="N36" s="25"/>
      <c r="O36" s="25"/>
    </row>
    <row r="37" spans="1:15" ht="21.95" customHeight="1" x14ac:dyDescent="0.25">
      <c r="A37" s="78" t="s">
        <v>12</v>
      </c>
      <c r="B37" s="27">
        <v>-2.0893514637172834</v>
      </c>
      <c r="C37" s="48">
        <v>-6.0753895499008313E-4</v>
      </c>
      <c r="D37" s="28">
        <v>-0.76572216903089796</v>
      </c>
      <c r="E37" s="80">
        <v>-3.6150212488046619E-4</v>
      </c>
      <c r="F37" s="27">
        <v>-0.85995483595115441</v>
      </c>
      <c r="G37" s="80">
        <v>-3.9551531656366936E-4</v>
      </c>
      <c r="H37" s="27">
        <v>-0.83640674623359734</v>
      </c>
      <c r="I37" s="80">
        <v>-2.1993510233096013E-4</v>
      </c>
      <c r="J37" s="102">
        <v>-4.5514352149329333</v>
      </c>
      <c r="K37" s="48">
        <v>-3.9459511277842627E-4</v>
      </c>
      <c r="L37" s="84">
        <v>33</v>
      </c>
      <c r="M37" s="25"/>
      <c r="N37" s="25"/>
      <c r="O37" s="25"/>
    </row>
    <row r="38" spans="1:15" ht="24.95" customHeight="1" x14ac:dyDescent="0.25">
      <c r="A38" s="78" t="s">
        <v>77</v>
      </c>
      <c r="B38" s="27">
        <v>-2.1915142138942283</v>
      </c>
      <c r="C38" s="48">
        <v>-6.3724570924337935E-4</v>
      </c>
      <c r="D38" s="28">
        <v>-2.2840847148622743</v>
      </c>
      <c r="E38" s="80">
        <v>-1.0783303804233826E-3</v>
      </c>
      <c r="F38" s="27">
        <v>-0.89460992923589022</v>
      </c>
      <c r="G38" s="80">
        <v>-4.1145408406405276E-4</v>
      </c>
      <c r="H38" s="27">
        <v>-9.2788087004877173E-2</v>
      </c>
      <c r="I38" s="80">
        <v>-2.4398843627705731E-5</v>
      </c>
      <c r="J38" s="102">
        <v>-5.4629969449972702</v>
      </c>
      <c r="K38" s="48">
        <v>-4.7362464669315532E-4</v>
      </c>
      <c r="L38" s="84">
        <v>34</v>
      </c>
      <c r="M38" s="25"/>
      <c r="N38" s="25"/>
      <c r="O38" s="25"/>
    </row>
    <row r="39" spans="1:15" ht="21" customHeight="1" x14ac:dyDescent="0.25">
      <c r="A39" s="78" t="s">
        <v>21</v>
      </c>
      <c r="B39" s="27">
        <v>-2.5538821023707072</v>
      </c>
      <c r="C39" s="48">
        <v>-7.4261458188641324E-4</v>
      </c>
      <c r="D39" s="28">
        <v>-1.6210787070977972</v>
      </c>
      <c r="E39" s="80">
        <v>-7.6532118425669574E-4</v>
      </c>
      <c r="F39" s="27">
        <v>-1.6216893589751327</v>
      </c>
      <c r="G39" s="80">
        <v>-7.458565884725317E-4</v>
      </c>
      <c r="H39" s="27">
        <v>-1.9904522240136979</v>
      </c>
      <c r="I39" s="80">
        <v>-5.2339404906124026E-4</v>
      </c>
      <c r="J39" s="102">
        <v>-7.787102392457335</v>
      </c>
      <c r="K39" s="48">
        <v>-6.7511727656528514E-4</v>
      </c>
      <c r="L39" s="84">
        <v>35</v>
      </c>
      <c r="M39" s="25"/>
      <c r="N39" s="25"/>
      <c r="O39" s="25"/>
    </row>
    <row r="40" spans="1:15" ht="21.95" customHeight="1" x14ac:dyDescent="0.25">
      <c r="A40" s="78" t="s">
        <v>51</v>
      </c>
      <c r="B40" s="27">
        <v>-5.4542270227102572</v>
      </c>
      <c r="C40" s="48">
        <v>-1.5859731802903808E-3</v>
      </c>
      <c r="D40" s="28">
        <v>-3.0352030556182239</v>
      </c>
      <c r="E40" s="80">
        <v>-1.4329379485490603E-3</v>
      </c>
      <c r="F40" s="27">
        <v>-2.9676592950033336</v>
      </c>
      <c r="G40" s="80">
        <v>-1.364902732616331E-3</v>
      </c>
      <c r="H40" s="27">
        <v>-3.0460958566583924</v>
      </c>
      <c r="I40" s="80">
        <v>-8.0097800138614721E-4</v>
      </c>
      <c r="J40" s="102">
        <v>-14.503185229990208</v>
      </c>
      <c r="K40" s="48">
        <v>-1.2573805275087762E-3</v>
      </c>
      <c r="L40" s="84">
        <v>36</v>
      </c>
      <c r="M40" s="25"/>
      <c r="N40" s="25"/>
      <c r="O40" s="25"/>
    </row>
    <row r="41" spans="1:15" ht="21" customHeight="1" x14ac:dyDescent="0.25">
      <c r="A41" s="78" t="s">
        <v>31</v>
      </c>
      <c r="B41" s="27">
        <v>19.050621937203477</v>
      </c>
      <c r="C41" s="48">
        <v>5.539515560033066E-3</v>
      </c>
      <c r="D41" s="28">
        <v>1.3165396159959677</v>
      </c>
      <c r="E41" s="80">
        <v>6.2154641450984393E-4</v>
      </c>
      <c r="F41" s="27">
        <v>-26.06793699617657</v>
      </c>
      <c r="G41" s="80">
        <v>-1.1989313766461788E-2</v>
      </c>
      <c r="H41" s="27">
        <v>-10.711042273860592</v>
      </c>
      <c r="I41" s="80">
        <v>-2.8164935172759159E-3</v>
      </c>
      <c r="J41" s="102">
        <v>-16.411817716837714</v>
      </c>
      <c r="K41" s="48">
        <v>-1.4228529589144065E-3</v>
      </c>
      <c r="L41" s="84">
        <v>37</v>
      </c>
      <c r="M41" s="25"/>
      <c r="N41" s="25"/>
      <c r="O41" s="25"/>
    </row>
    <row r="42" spans="1:15" ht="26.1" customHeight="1" x14ac:dyDescent="0.25">
      <c r="A42" s="78" t="s">
        <v>29</v>
      </c>
      <c r="B42" s="27">
        <v>-15.384188327505608</v>
      </c>
      <c r="C42" s="48">
        <v>-4.4733946691929549E-3</v>
      </c>
      <c r="D42" s="28">
        <v>-6.0618894242946695</v>
      </c>
      <c r="E42" s="80">
        <v>-2.8618551170411827E-3</v>
      </c>
      <c r="F42" s="27">
        <v>-6.1346148898277679</v>
      </c>
      <c r="G42" s="80">
        <v>-2.8214669523461411E-3</v>
      </c>
      <c r="H42" s="27">
        <v>-11.019688322702645</v>
      </c>
      <c r="I42" s="80">
        <v>-2.8976527148096539E-3</v>
      </c>
      <c r="J42" s="102">
        <v>-38.600380964330697</v>
      </c>
      <c r="K42" s="48">
        <v>-3.3465315797392343E-3</v>
      </c>
      <c r="L42" s="84">
        <v>38</v>
      </c>
      <c r="M42" s="25"/>
      <c r="N42" s="25"/>
      <c r="O42" s="25"/>
    </row>
    <row r="43" spans="1:15" ht="18" customHeight="1" x14ac:dyDescent="0.25">
      <c r="A43" s="78" t="s">
        <v>16</v>
      </c>
      <c r="B43" s="27">
        <v>-4.6967153834460724</v>
      </c>
      <c r="C43" s="48">
        <v>-1.3657049115460749E-3</v>
      </c>
      <c r="D43" s="28">
        <v>-10.185174717355299</v>
      </c>
      <c r="E43" s="80">
        <v>-4.8084833527317784E-3</v>
      </c>
      <c r="F43" s="27">
        <v>-11.822155576063427</v>
      </c>
      <c r="G43" s="80">
        <v>-5.4373129955830194E-3</v>
      </c>
      <c r="H43" s="27">
        <v>-31.492802823460433</v>
      </c>
      <c r="I43" s="80">
        <v>-8.2811058648875075E-3</v>
      </c>
      <c r="J43" s="102">
        <v>-58.196848500325231</v>
      </c>
      <c r="K43" s="48">
        <v>-5.0454836579879141E-3</v>
      </c>
      <c r="L43" s="84">
        <v>39</v>
      </c>
      <c r="M43" s="25"/>
      <c r="N43" s="25"/>
      <c r="O43" s="25"/>
    </row>
    <row r="44" spans="1:15" ht="24.75" customHeight="1" x14ac:dyDescent="0.25">
      <c r="A44" s="78" t="s">
        <v>43</v>
      </c>
      <c r="B44" s="27">
        <v>-13.91953742432967</v>
      </c>
      <c r="C44" s="48">
        <v>-4.0475053467916196E-3</v>
      </c>
      <c r="D44" s="28">
        <v>-11.856415158103001</v>
      </c>
      <c r="E44" s="80">
        <v>-5.5974861986087445E-3</v>
      </c>
      <c r="F44" s="27">
        <v>-11.551910204205313</v>
      </c>
      <c r="G44" s="80">
        <v>-5.3130202079482982E-3</v>
      </c>
      <c r="H44" s="27">
        <v>-24.845837146206808</v>
      </c>
      <c r="I44" s="80">
        <v>-6.5332707559525227E-3</v>
      </c>
      <c r="J44" s="102">
        <v>-62.173699932844791</v>
      </c>
      <c r="K44" s="48">
        <v>-5.3902641646662282E-3</v>
      </c>
      <c r="L44" s="84">
        <v>40</v>
      </c>
      <c r="M44" s="25"/>
      <c r="N44" s="25"/>
      <c r="O44" s="25"/>
    </row>
    <row r="45" spans="1:15" ht="21" customHeight="1" x14ac:dyDescent="0.25">
      <c r="A45" s="78" t="s">
        <v>19</v>
      </c>
      <c r="B45" s="27">
        <v>-38.495058823353652</v>
      </c>
      <c r="C45" s="48">
        <v>-1.1193544128862112E-2</v>
      </c>
      <c r="D45" s="28">
        <v>-21.013815071294605</v>
      </c>
      <c r="E45" s="80">
        <v>-9.9207507727409605E-3</v>
      </c>
      <c r="F45" s="27">
        <v>-27.038013695490136</v>
      </c>
      <c r="G45" s="80">
        <v>-1.2435476956410799E-2</v>
      </c>
      <c r="H45" s="27">
        <v>-30.444015955452681</v>
      </c>
      <c r="I45" s="80">
        <v>-8.0053249147967118E-3</v>
      </c>
      <c r="J45" s="102">
        <v>-116.99090354559107</v>
      </c>
      <c r="K45" s="48">
        <v>-1.0142743244408179E-2</v>
      </c>
      <c r="L45" s="84">
        <v>41</v>
      </c>
      <c r="M45" s="25"/>
      <c r="N45" s="25"/>
      <c r="O45" s="25"/>
    </row>
    <row r="46" spans="1:15" s="79" customFormat="1" ht="19.5" customHeight="1" x14ac:dyDescent="0.25">
      <c r="A46" s="92" t="s">
        <v>78</v>
      </c>
      <c r="B46" s="94">
        <v>3439.0411455202702</v>
      </c>
      <c r="C46" s="95">
        <v>0.99999999999999944</v>
      </c>
      <c r="D46" s="93">
        <v>2118.1678234508045</v>
      </c>
      <c r="E46" s="99">
        <v>1.0000000000000004</v>
      </c>
      <c r="F46" s="93">
        <v>2174.2643076951999</v>
      </c>
      <c r="G46" s="99">
        <v>1.0000000000000004</v>
      </c>
      <c r="H46" s="94">
        <v>3802.9706825741973</v>
      </c>
      <c r="I46" s="95">
        <v>1.0000000000000002</v>
      </c>
      <c r="J46" s="104">
        <v>11534.443959240476</v>
      </c>
      <c r="K46" s="95">
        <v>0.99999999999999944</v>
      </c>
      <c r="L46" s="98"/>
      <c r="M46" s="26"/>
      <c r="N46" s="26"/>
      <c r="O46" s="26"/>
    </row>
    <row r="47" spans="1:1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ELSS</vt:lpstr>
      <vt:lpstr>Analysis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Vijay</cp:lastModifiedBy>
  <dcterms:created xsi:type="dcterms:W3CDTF">2018-03-14T06:08:22Z</dcterms:created>
  <dcterms:modified xsi:type="dcterms:W3CDTF">2018-03-25T05:12:52Z</dcterms:modified>
</cp:coreProperties>
</file>